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440" windowHeight="11295"/>
  </bookViews>
  <sheets>
    <sheet name="Γ.Λ.65 (2)" sheetId="46" r:id="rId1"/>
  </sheets>
  <definedNames>
    <definedName name="_xlnm.Print_Area" localSheetId="0">'Γ.Λ.65 (2)'!$A$1:$X$280</definedName>
    <definedName name="Z_2B306B79_28E4_4F51_9625_5D7284185C87_.wvu.PrintArea" localSheetId="0" hidden="1">'Γ.Λ.65 (2)'!$A$1:$X$278</definedName>
    <definedName name="Z_2B306B79_28E4_4F51_9625_5D7284185C87_.wvu.Rows" localSheetId="0" hidden="1">'Γ.Λ.65 (2)'!$135:$135,'Γ.Λ.65 (2)'!$283:$435</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46"/>
  <c r="B140"/>
  <c r="AA91"/>
  <c r="Z91"/>
  <c r="AA90"/>
  <c r="Z90"/>
  <c r="AD90" s="1"/>
  <c r="K90"/>
  <c r="J90"/>
  <c r="H90"/>
  <c r="AA89"/>
  <c r="Z89"/>
  <c r="AD89" s="1"/>
  <c r="AA88"/>
  <c r="Z88"/>
  <c r="AD88" s="1"/>
  <c r="AA87"/>
  <c r="Z87"/>
  <c r="AD87" s="1"/>
  <c r="AA86"/>
  <c r="Z86"/>
  <c r="AD86" s="1"/>
  <c r="AA85"/>
  <c r="Z85"/>
  <c r="AD85" s="1"/>
  <c r="AA84"/>
  <c r="Z84"/>
  <c r="AD84" s="1"/>
  <c r="AA83"/>
  <c r="Z83"/>
  <c r="AD83" s="1"/>
  <c r="AA82"/>
  <c r="Z82"/>
  <c r="AD82" s="1"/>
  <c r="AA81"/>
  <c r="Z81"/>
  <c r="AD81" s="1"/>
  <c r="AA80"/>
  <c r="Z80"/>
  <c r="AD80" s="1"/>
  <c r="AA79"/>
  <c r="Z79"/>
  <c r="AD79" s="1"/>
  <c r="AA78"/>
  <c r="Z78"/>
  <c r="AD78" s="1"/>
  <c r="AG77"/>
  <c r="AF77"/>
  <c r="AA77"/>
  <c r="Z77"/>
  <c r="AC77" s="1"/>
  <c r="AG76"/>
  <c r="AF76"/>
  <c r="AI76" s="1"/>
  <c r="AA76"/>
  <c r="Z76"/>
  <c r="AD76" s="1"/>
  <c r="AG75"/>
  <c r="AF75"/>
  <c r="AI75" s="1"/>
  <c r="AA75"/>
  <c r="Z75"/>
  <c r="AC75" s="1"/>
  <c r="AG74"/>
  <c r="AF74"/>
  <c r="AI74" s="1"/>
  <c r="AA74"/>
  <c r="Z74"/>
  <c r="AD74" s="1"/>
  <c r="AG73"/>
  <c r="AF73"/>
  <c r="AA73"/>
  <c r="Z73"/>
  <c r="AD73" s="1"/>
  <c r="AG72"/>
  <c r="AF72"/>
  <c r="AI72" s="1"/>
  <c r="AA72"/>
  <c r="Z72"/>
  <c r="AD72" s="1"/>
  <c r="AG71"/>
  <c r="AF71"/>
  <c r="AA71"/>
  <c r="Z71"/>
  <c r="Z67"/>
  <c r="AD67" s="1"/>
  <c r="Z66"/>
  <c r="AD66" s="1"/>
  <c r="Z65"/>
  <c r="AD65" s="1"/>
  <c r="Z64"/>
  <c r="AD64" s="1"/>
  <c r="Z63"/>
  <c r="AD63" s="1"/>
  <c r="Z62"/>
  <c r="AD62" s="1"/>
  <c r="AG61"/>
  <c r="AF61"/>
  <c r="Z61"/>
  <c r="Z58"/>
  <c r="AD57"/>
  <c r="AC57"/>
  <c r="AB57"/>
  <c r="AD56"/>
  <c r="AC56"/>
  <c r="AB56"/>
  <c r="AD55"/>
  <c r="AC55"/>
  <c r="AB55"/>
  <c r="AD54"/>
  <c r="AC54"/>
  <c r="AB54"/>
  <c r="AD53"/>
  <c r="AC53"/>
  <c r="AB53"/>
  <c r="AD52"/>
  <c r="AC52"/>
  <c r="AB52"/>
  <c r="AD51"/>
  <c r="AC51"/>
  <c r="AB51"/>
  <c r="AD50"/>
  <c r="AC50"/>
  <c r="AB50"/>
  <c r="AG49"/>
  <c r="AF49"/>
  <c r="AB42"/>
  <c r="AB41"/>
  <c r="AI39"/>
  <c r="AB35"/>
  <c r="AA35"/>
  <c r="Z35"/>
  <c r="AA33"/>
  <c r="Z33"/>
  <c r="H30"/>
  <c r="AD75" l="1"/>
  <c r="AC79"/>
  <c r="AC83"/>
  <c r="AC87"/>
  <c r="AC81"/>
  <c r="AC85"/>
  <c r="AC89"/>
  <c r="AC80"/>
  <c r="AC84"/>
  <c r="AC88"/>
  <c r="AC73"/>
  <c r="AC76"/>
  <c r="AD77"/>
  <c r="AC78"/>
  <c r="AC82"/>
  <c r="AC86"/>
  <c r="AC90"/>
  <c r="AD71"/>
  <c r="AD91" s="1"/>
  <c r="AC71"/>
  <c r="AC49"/>
  <c r="Z149"/>
  <c r="AF35"/>
  <c r="AC61"/>
  <c r="AA61"/>
  <c r="AD61"/>
  <c r="AB61"/>
  <c r="AB49"/>
  <c r="AD49"/>
  <c r="AD58" s="1"/>
  <c r="AI49"/>
  <c r="AI61"/>
  <c r="AA62"/>
  <c r="AC62"/>
  <c r="AA63"/>
  <c r="AC63"/>
  <c r="AA64"/>
  <c r="AC64"/>
  <c r="AA65"/>
  <c r="AC65"/>
  <c r="AA66"/>
  <c r="AC66"/>
  <c r="AA67"/>
  <c r="AC67"/>
  <c r="AB71"/>
  <c r="AI71"/>
  <c r="AC72"/>
  <c r="AH72"/>
  <c r="AB73"/>
  <c r="AI73"/>
  <c r="AC74"/>
  <c r="AB75"/>
  <c r="AB77"/>
  <c r="AH49"/>
  <c r="AH61"/>
  <c r="AB62"/>
  <c r="AB63"/>
  <c r="AB64"/>
  <c r="AB65"/>
  <c r="AB66"/>
  <c r="AB67"/>
  <c r="AH71"/>
  <c r="AB72"/>
  <c r="AH73"/>
  <c r="AB74"/>
  <c r="AH74"/>
  <c r="AH76"/>
  <c r="AH75"/>
  <c r="AB76"/>
  <c r="AB78"/>
  <c r="AB79"/>
  <c r="AB80"/>
  <c r="AB81"/>
  <c r="AB82"/>
  <c r="AB83"/>
  <c r="AB84"/>
  <c r="AB85"/>
  <c r="AB86"/>
  <c r="AB87"/>
  <c r="AB88"/>
  <c r="AB89"/>
  <c r="AB90"/>
  <c r="AC91" l="1"/>
  <c r="G138"/>
  <c r="AB58"/>
  <c r="AH77"/>
  <c r="AI77"/>
  <c r="AC58"/>
  <c r="AB91"/>
  <c r="Z37" l="1"/>
  <c r="B138" l="1"/>
  <c r="Z42"/>
  <c r="Z41"/>
  <c r="N169" l="1"/>
  <c r="AA169" s="1"/>
  <c r="B141"/>
  <c r="J215" l="1"/>
  <c r="J213"/>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<sst xmlns="http://schemas.openxmlformats.org/spreadsheetml/2006/main" count="374" uniqueCount="286">
  <si>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</si>
  <si>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</si>
  <si>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</si>
  <si>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</si>
  <si>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</si>
  <si>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</si>
  <si>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</si>
  <si>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</si>
  <si>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</si>
  <si>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</si>
  <si>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</si>
  <si>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</si>
  <si>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</si>
  <si>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</si>
  <si>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</si>
  <si>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</si>
  <si>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</si>
  <si>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</si>
  <si>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</si>
  <si>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</si>
  <si>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</si>
  <si>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</si>
  <si>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</si>
  <si>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</si>
  <si>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</si>
  <si>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</si>
  <si>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</si>
  <si>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</si>
  <si>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</si>
  <si>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</si>
  <si>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</si>
  <si>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</si>
  <si>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</si>
  <si>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</si>
  <si>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</si>
  <si>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</si>
  <si>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</si>
  <si>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</si>
  <si>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</si>
  <si>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</si>
  <si>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</si>
  <si>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</si>
  <si>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</si>
  <si>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</si>
  <si>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</si>
  <si>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</si>
  <si>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</si>
  <si>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</si>
  <si>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</si>
  <si>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</si>
  <si>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</si>
  <si>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</si>
  <si>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</si>
  <si>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</si>
  <si>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</si>
  <si>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</si>
  <si>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</si>
  <si>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</si>
  <si>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</si>
  <si>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</si>
  <si>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</si>
  <si>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</si>
  <si>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</si>
  <si>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</si>
  <si>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</si>
  <si>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</si>
  <si>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</si>
  <si>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</si>
  <si>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</si>
  <si>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</si>
  <si>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</si>
  <si>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</si>
  <si>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</si>
  <si>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</si>
  <si>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</si>
  <si>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</si>
  <si>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</si>
  <si>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</si>
  <si>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</si>
  <si>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</si>
  <si>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</si>
  <si>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</si>
  <si>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</si>
  <si>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</si>
  <si>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</si>
  <si>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</si>
  <si>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</si>
  <si>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</si>
  <si>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</si>
  <si>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</si>
  <si>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</si>
  <si>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</si>
  <si>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</si>
  <si>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</si>
  <si>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</si>
  <si>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</si>
  <si>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</si>
  <si>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</si>
  <si>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</si>
  <si>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</si>
  <si>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</si>
  <si>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</si>
  <si>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</si>
  <si>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</si>
  <si>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</si>
  <si>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</si>
  <si>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</si>
  <si>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</si>
  <si>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</si>
  <si>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</si>
  <si>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</si>
  <si>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</si>
  <si>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</si>
  <si>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</si>
  <si>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</si>
  <si>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</si>
  <si>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</si>
  <si>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</si>
  <si>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</si>
  <si>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</si>
  <si>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</si>
  <si>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</si>
  <si>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</si>
  <si>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</si>
  <si>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</si>
  <si>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</si>
  <si>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</si>
  <si>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</si>
  <si>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</si>
  <si>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</si>
  <si>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</si>
  <si>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</si>
  <si>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</si>
  <si>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</si>
  <si>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</si>
  <si>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</si>
  <si>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</si>
  <si>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</si>
  <si>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</si>
  <si>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</si>
  <si>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</si>
  <si>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</si>
  <si>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</si>
  <si>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</si>
  <si>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</si>
  <si>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</si>
  <si>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</si>
  <si>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</si>
  <si>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</si>
  <si>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</si>
  <si>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</si>
  <si>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</si>
  <si>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</si>
  <si>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</si>
  <si>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</si>
  <si>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</si>
  <si>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</si>
  <si>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</si>
  <si>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</si>
  <si>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</si>
  <si>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</si>
  <si>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</si>
  <si>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</si>
  <si>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</si>
  <si>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</si>
  <si>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</si>
  <si>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</si>
  <si>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</si>
  <si>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</si>
  <si>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</si>
  <si>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</si>
  <si>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</si>
  <si>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</si>
  <si>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</si>
  <si>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</si>
  <si>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</si>
  <si>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</si>
  <si>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</si>
  <si>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</si>
  <si>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</si>
  <si>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</si>
  <si>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</si>
  <si>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</si>
  <si>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</si>
  <si>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</si>
  <si>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</si>
  <si>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</si>
  <si>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</si>
  <si>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</si>
  <si>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</si>
  <si>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</si>
  <si>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</si>
  <si>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</si>
  <si>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</si>
  <si>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</si>
  <si>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</si>
  <si>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</si>
  <si>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</si>
  <si>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</si>
  <si>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</si>
  <si>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</si>
  <si>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</si>
  <si>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</si>
  <si>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</si>
  <si>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</si>
  <si>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</si>
  <si>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</si>
  <si>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</si>
  <si>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</si>
  <si>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</si>
  <si>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</si>
  <si>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</si>
  <si>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</si>
  <si>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</si>
  <si>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</si>
  <si>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</si>
  <si>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</si>
  <si>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</si>
  <si>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</si>
  <si>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</si>
  <si>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</si>
  <si>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</si>
  <si>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</si>
  <si>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</si>
  <si>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</si>
  <si>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</si>
  <si>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</si>
  <si>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</si>
  <si>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</si>
  <si>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</si>
  <si>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</si>
  <si>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</si>
  <si>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</si>
  <si>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</si>
  <si>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Διακοπή Υπηρεσίας</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</si>
  <si>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</si>
  <si>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</si>
  <si>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</si>
  <si>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</si>
  <si>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</si>
  <si>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</si>
  <si>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</si>
  <si>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</si>
  <si>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</si>
  <si>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</si>
  <si>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</si>
  <si>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</si>
  <si>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</si>
  <si>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</si>
  <si>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</si>
  <si>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</si>
  <si>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</si>
  <si>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</si>
  <si>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</si>
  <si>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</si>
  <si>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</si>
  <si>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</si>
  <si>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</si>
  <si>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</si>
  <si>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</si>
  <si>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</si>
  <si>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</si>
  <si>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</si>
  <si>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</si>
  <si>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</si>
  <si>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</si>
  <si>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</si>
  <si>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</si>
  <si>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</si>
  <si>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</si>
  <si>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</si>
  <si>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</si>
  <si>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</si>
  <si>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</si>
  <si>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</si>
  <si>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</si>
  <si>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</si>
  <si>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</si>
  <si>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</si>
  <si>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ΕΜΠΟΡΙΚΗΣ ΝΑΥΤΙΛΙΑΣ</t>
  </si>
  <si>
    <t>2-21-010</t>
  </si>
  <si>
    <t>ΕΛΕΓΚΤΗΣ ΘΑΛΑΣΣΙΑΣ ΚΥΚΛΟΦΟΡΙΑΣ</t>
  </si>
  <si>
    <t>Α5</t>
  </si>
  <si>
    <t>ΜΟΝΙΜΟΣ</t>
  </si>
  <si>
    <t>ΠΑΡΑΔΕΙΓΜΑ ΑΡ.</t>
  </si>
  <si>
    <t>ΑΝΤΡΕΑΣ ΑΝΤΡΕΟΥ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</si>
</sst>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5">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s>
  <fills count="27">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6">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25" borderId="0" xfId="0" applyFont="1" applyFill="1" applyAlignment="1">
      <alignment horizontal="center" vertical="top"/>
    </xf>
    <xf numFmtId="0" fontId="6" fillId="25" borderId="0" xfId="0" applyFont="1" applyFill="1" applyAlignment="1">
      <alignment vertical="top"/>
    </xf>
    <xf numFmtId="0" fontId="6" fillId="25" borderId="13" xfId="0" applyNumberFormat="1" applyFont="1" applyFill="1" applyBorder="1" applyAlignment="1">
      <alignment vertical="top"/>
    </xf>
    <xf numFmtId="14" fontId="6" fillId="25"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14" fontId="2" fillId="0" borderId="0" xfId="0" applyNumberFormat="1" applyFont="1" applyFill="1" applyBorder="1" applyAlignment="1">
      <alignment horizontal="center" vertical="top"/>
    </xf>
    <xf numFmtId="1" fontId="6" fillId="0" borderId="0" xfId="0" applyNumberFormat="1" applyFont="1" applyAlignment="1">
      <alignment vertical="top"/>
    </xf>
    <xf numFmtId="14" fontId="2" fillId="0" borderId="0" xfId="0" applyNumberFormat="1" applyFont="1" applyFill="1" applyBorder="1" applyAlignment="1">
      <alignment horizontal="center"/>
    </xf>
    <xf numFmtId="0" fontId="6"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0" fontId="6" fillId="0" borderId="0" xfId="0" applyFont="1" applyFill="1" applyBorder="1" applyAlignment="1">
      <alignment horizontal="center" vertical="top"/>
    </xf>
    <xf numFmtId="14" fontId="6" fillId="0" borderId="0" xfId="0" applyNumberFormat="1" applyFont="1" applyFill="1" applyBorder="1" applyAlignment="1" applyProtection="1">
      <alignment horizontal="left" wrapText="1"/>
      <protection locked="0"/>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6" fillId="0" borderId="0" xfId="0" applyNumberFormat="1" applyFont="1" applyFill="1" applyAlignment="1">
      <alignment horizontal="center" vertical="top"/>
    </xf>
    <xf numFmtId="0" fontId="6" fillId="0" borderId="0" xfId="0" applyFont="1" applyFill="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18" borderId="0" xfId="0" applyFont="1" applyFill="1" applyBorder="1" applyAlignment="1">
      <alignment horizontal="center" vertical="top"/>
    </xf>
    <xf numFmtId="0" fontId="2" fillId="0" borderId="0" xfId="0" applyFont="1" applyFill="1" applyBorder="1" applyAlignment="1">
      <alignment horizontal="center" vertical="top"/>
    </xf>
    <xf numFmtId="0" fontId="6" fillId="0" borderId="38" xfId="0" applyFont="1" applyBorder="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6" fillId="0" borderId="0" xfId="0" applyFont="1" applyFill="1" applyBorder="1" applyAlignment="1">
      <alignment horizontal="center" vertical="top"/>
    </xf>
    <xf numFmtId="0" fontId="6" fillId="18" borderId="0" xfId="0" applyFont="1" applyFill="1" applyBorder="1" applyAlignment="1">
      <alignment horizontal="center" vertical="top"/>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6" fillId="0" borderId="0" xfId="0" applyFont="1" applyAlignment="1">
      <alignment horizontal="left" vertical="top" wrapText="1"/>
    </xf>
    <xf numFmtId="0" fontId="3" fillId="0" borderId="0" xfId="0" applyFont="1" applyAlignment="1">
      <alignment horizontal="left" vertical="top" wrapText="1"/>
    </xf>
    <xf numFmtId="4" fontId="6" fillId="19" borderId="14" xfId="0" applyNumberFormat="1" applyFont="1" applyFill="1" applyBorder="1" applyAlignment="1">
      <alignment horizontal="center" vertical="top"/>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0" xfId="0" applyFont="1" applyAlignment="1">
      <alignment horizontal="left"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0" fontId="6" fillId="0" borderId="14" xfId="0" applyFont="1" applyBorder="1" applyAlignment="1">
      <alignment horizontal="center" vertical="top" wrapText="1"/>
    </xf>
    <xf numFmtId="0" fontId="6" fillId="0" borderId="0" xfId="0" applyFont="1" applyFill="1" applyBorder="1" applyAlignment="1">
      <alignment horizontal="left"/>
    </xf>
    <xf numFmtId="2" fontId="6" fillId="3" borderId="14" xfId="0" applyNumberFormat="1" applyFont="1" applyFill="1" applyBorder="1" applyAlignment="1">
      <alignment horizontal="center" vertical="top" wrapText="1"/>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0" fontId="6" fillId="8" borderId="14" xfId="0" applyNumberFormat="1" applyFont="1" applyFill="1" applyBorder="1" applyAlignment="1">
      <alignment horizontal="center" vertical="top" wrapText="1"/>
    </xf>
    <xf numFmtId="0" fontId="6" fillId="0" borderId="0" xfId="0" applyFont="1" applyAlignment="1">
      <alignment vertical="top" wrapText="1"/>
    </xf>
    <xf numFmtId="0" fontId="7" fillId="0" borderId="0" xfId="0" applyFont="1" applyAlignment="1">
      <alignment vertical="top" wrapText="1"/>
    </xf>
    <xf numFmtId="0" fontId="6" fillId="0" borderId="14" xfId="0" applyFont="1" applyFill="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0" fontId="5" fillId="0" borderId="0" xfId="0" applyFont="1" applyAlignment="1">
      <alignment horizontal="left" vertical="top" wrapText="1"/>
    </xf>
    <xf numFmtId="4" fontId="6" fillId="6" borderId="14"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19" borderId="14" xfId="0"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26"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6" borderId="14" xfId="0" applyNumberFormat="1" applyFont="1" applyFill="1" applyBorder="1" applyAlignment="1">
      <alignment horizontal="right" vertical="center"/>
    </xf>
    <xf numFmtId="0" fontId="6" fillId="0" borderId="0" xfId="0" applyFont="1" applyBorder="1" applyAlignment="1">
      <alignment horizontal="left" vertical="top" wrapText="1"/>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0" fontId="3" fillId="0" borderId="0" xfId="0" applyFont="1" applyAlignment="1">
      <alignment vertical="top"/>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0" borderId="14" xfId="0" applyNumberFormat="1" applyFont="1" applyBorder="1" applyAlignment="1">
      <alignment horizontal="center" vertical="top"/>
    </xf>
    <xf numFmtId="1" fontId="2" fillId="0" borderId="1"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5" fillId="0" borderId="0" xfId="0" applyFont="1" applyBorder="1" applyAlignment="1">
      <alignment horizontal="left" vertical="top" wrapText="1"/>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6" fillId="5" borderId="14" xfId="0" applyFont="1" applyFill="1" applyBorder="1" applyAlignment="1" applyProtection="1">
      <alignment horizontal="center" vertical="top"/>
      <protection locked="0"/>
    </xf>
    <xf numFmtId="0" fontId="21" fillId="0" borderId="0" xfId="0" applyFont="1" applyAlignment="1">
      <alignment horizontal="left" vertical="center"/>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0" xfId="0" applyFont="1" applyBorder="1" applyAlignment="1">
      <alignment horizontal="left" vertical="top"/>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6" fillId="0" borderId="2" xfId="0" applyFont="1" applyBorder="1" applyAlignment="1">
      <alignment horizontal="center" vertical="top"/>
    </xf>
    <xf numFmtId="0" fontId="11" fillId="0" borderId="28" xfId="0" applyFont="1" applyBorder="1" applyAlignment="1">
      <alignment horizontal="center" vertical="top"/>
    </xf>
    <xf numFmtId="0" fontId="11" fillId="0" borderId="29" xfId="0" applyFont="1" applyBorder="1" applyAlignment="1">
      <alignment horizontal="center" vertical="top"/>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15" xfId="0" applyNumberFormat="1" applyFont="1" applyBorder="1" applyAlignment="1" applyProtection="1">
      <alignment horizontal="center"/>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0" fontId="6" fillId="10" borderId="16" xfId="0" applyFont="1" applyFill="1" applyBorder="1" applyAlignment="1" applyProtection="1">
      <alignment horizontal="lef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3" fillId="5" borderId="14" xfId="0" applyFont="1" applyFill="1" applyBorder="1" applyAlignment="1" applyProtection="1">
      <alignment horizontal="center" vertical="top"/>
      <protection locked="0"/>
    </xf>
    <xf numFmtId="0" fontId="6" fillId="0" borderId="5"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0" fontId="6" fillId="0" borderId="0" xfId="0" applyFont="1" applyBorder="1" applyAlignment="1">
      <alignment horizontal="center" vertical="top"/>
    </xf>
    <xf numFmtId="14" fontId="6" fillId="5" borderId="14" xfId="0" applyNumberFormat="1" applyFont="1" applyFill="1" applyBorder="1" applyAlignment="1" applyProtection="1">
      <alignment horizontal="center"/>
      <protection locked="0"/>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14" fontId="20" fillId="0" borderId="0" xfId="0" applyNumberFormat="1" applyFont="1" applyBorder="1" applyAlignment="1">
      <alignment horizontal="center" vertical="top"/>
    </xf>
    <xf numFmtId="14" fontId="20" fillId="0" borderId="13" xfId="0" applyNumberFormat="1" applyFont="1" applyBorder="1" applyAlignment="1">
      <alignment horizontal="center" vertical="top"/>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463"/>
  <sheetViews>
    <sheetView tabSelected="1" showRuler="0" showWhiteSpace="0" zoomScaleNormal="100" workbookViewId="0">
      <selection activeCell="C246" sqref="C246"/>
    </sheetView>
  </sheetViews>
  <sheetFormatPr defaultRowHeight="15"/>
  <cols>
    <col min="1" max="1" width="3.28515625" style="189"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89" customWidth="1"/>
    <col min="18" max="18" width="5.28515625" style="1" customWidth="1"/>
    <col min="19" max="19" width="5.7109375" style="1" customWidth="1"/>
    <col min="20" max="20" width="3.85546875" style="1" customWidth="1"/>
    <col min="21" max="21" width="2.5703125" style="189" customWidth="1"/>
    <col min="22" max="22" width="1.85546875" style="189" customWidth="1"/>
    <col min="23" max="23" width="7.5703125" style="189"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20" t="s">
        <v>284</v>
      </c>
      <c r="B1" s="114"/>
      <c r="C1" s="114"/>
      <c r="D1" s="114"/>
      <c r="E1" s="221">
        <v>4</v>
      </c>
      <c r="T1" s="184"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448" t="s">
        <v>197</v>
      </c>
      <c r="C5" s="448"/>
      <c r="D5" s="448"/>
      <c r="E5" s="448"/>
      <c r="F5" s="448"/>
      <c r="G5" s="448"/>
      <c r="H5" s="448"/>
      <c r="I5" s="448"/>
      <c r="J5" s="448"/>
      <c r="K5" s="448"/>
      <c r="L5" s="448"/>
      <c r="M5" s="448"/>
      <c r="N5" s="448"/>
      <c r="O5" s="448"/>
      <c r="P5" s="448"/>
      <c r="Q5" s="448"/>
      <c r="R5" s="448"/>
      <c r="S5" s="448"/>
      <c r="T5" s="448"/>
      <c r="U5" s="448"/>
      <c r="V5" s="448"/>
      <c r="W5" s="448"/>
      <c r="X5" s="448"/>
      <c r="Y5" s="44"/>
      <c r="Z5" s="41"/>
    </row>
    <row r="6" spans="1:32" ht="18" customHeight="1">
      <c r="A6" s="449" t="s">
        <v>213</v>
      </c>
      <c r="B6" s="449"/>
      <c r="C6" s="449"/>
      <c r="D6" s="449"/>
      <c r="E6" s="449"/>
      <c r="F6" s="449"/>
      <c r="G6" s="449"/>
      <c r="H6" s="449"/>
      <c r="I6" s="449"/>
      <c r="J6" s="449"/>
      <c r="K6" s="449"/>
      <c r="L6" s="449"/>
      <c r="M6" s="449"/>
      <c r="N6" s="449"/>
      <c r="O6" s="449"/>
      <c r="P6" s="449"/>
      <c r="Q6" s="449"/>
      <c r="R6" s="449"/>
      <c r="S6" s="449"/>
      <c r="T6" s="449"/>
      <c r="U6" s="449"/>
      <c r="V6" s="449"/>
      <c r="W6" s="449"/>
      <c r="X6" s="449"/>
      <c r="Y6" s="44"/>
      <c r="Z6" s="41"/>
    </row>
    <row r="7" spans="1:32" ht="19.5" customHeight="1">
      <c r="A7" s="450" t="s">
        <v>195</v>
      </c>
      <c r="B7" s="450"/>
      <c r="C7" s="450"/>
      <c r="D7" s="450"/>
      <c r="E7" s="450"/>
      <c r="F7" s="450"/>
      <c r="G7" s="450"/>
      <c r="X7" s="92"/>
      <c r="Y7" s="44"/>
      <c r="Z7" s="41"/>
    </row>
    <row r="8" spans="1:32" ht="7.5" customHeight="1">
      <c r="X8" s="92"/>
      <c r="Y8" s="44"/>
      <c r="Z8" s="41"/>
    </row>
    <row r="9" spans="1:32" ht="17.25" customHeight="1">
      <c r="A9" s="242" t="s">
        <v>196</v>
      </c>
      <c r="B9" s="242"/>
      <c r="C9" s="242"/>
      <c r="D9" s="242"/>
      <c r="E9" s="242"/>
      <c r="F9" s="242"/>
      <c r="G9" s="242"/>
      <c r="H9" s="242"/>
      <c r="I9" s="102" t="s">
        <v>279</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7"/>
      <c r="J10" s="187"/>
      <c r="K10" s="187"/>
      <c r="L10" s="187"/>
      <c r="M10" s="187"/>
      <c r="N10" s="187"/>
      <c r="O10" s="187"/>
      <c r="P10" s="187"/>
      <c r="Q10" s="187"/>
      <c r="R10" s="187"/>
      <c r="S10" s="187"/>
      <c r="T10" s="187"/>
      <c r="U10" s="187"/>
      <c r="V10" s="93"/>
      <c r="W10" s="93"/>
      <c r="X10" s="67"/>
      <c r="Y10" s="44"/>
      <c r="Z10" s="47"/>
      <c r="AA10" s="27"/>
    </row>
    <row r="11" spans="1:32" ht="15.75" customHeight="1">
      <c r="B11" s="451" t="s">
        <v>215</v>
      </c>
      <c r="C11" s="451"/>
      <c r="D11" s="451"/>
      <c r="E11" s="451"/>
      <c r="F11" s="452" t="s">
        <v>280</v>
      </c>
      <c r="G11" s="453"/>
      <c r="H11" s="453"/>
      <c r="I11" s="453"/>
      <c r="J11" s="1" t="s">
        <v>64</v>
      </c>
      <c r="X11" s="92"/>
      <c r="Y11" s="44"/>
      <c r="Z11" s="41"/>
      <c r="AF11" s="150"/>
    </row>
    <row r="12" spans="1:32" ht="5.25" customHeight="1">
      <c r="X12" s="92"/>
      <c r="Y12" s="44"/>
      <c r="Z12" s="41"/>
    </row>
    <row r="13" spans="1:32" ht="15" customHeight="1">
      <c r="A13" s="189" t="s">
        <v>14</v>
      </c>
      <c r="B13" s="446" t="s">
        <v>65</v>
      </c>
      <c r="C13" s="446"/>
      <c r="D13" s="446"/>
      <c r="E13" s="446"/>
      <c r="F13" s="447" t="s">
        <v>285</v>
      </c>
      <c r="G13" s="447"/>
      <c r="H13" s="447"/>
      <c r="I13" s="447"/>
      <c r="J13" s="447"/>
      <c r="K13" s="447"/>
      <c r="L13" s="447"/>
      <c r="M13" s="447"/>
      <c r="N13" s="447"/>
      <c r="O13" s="447"/>
      <c r="P13" s="447"/>
      <c r="U13" s="1"/>
      <c r="V13" s="1"/>
      <c r="W13" s="438"/>
      <c r="X13" s="438"/>
      <c r="Y13" s="44"/>
      <c r="Z13" s="41"/>
    </row>
    <row r="14" spans="1:32" ht="5.25" customHeight="1">
      <c r="T14" s="189"/>
      <c r="U14" s="1"/>
      <c r="V14" s="1"/>
      <c r="W14" s="7"/>
      <c r="X14" s="7"/>
      <c r="Y14" s="44"/>
      <c r="Z14" s="41"/>
    </row>
    <row r="15" spans="1:32" ht="15" customHeight="1">
      <c r="A15" s="189" t="s">
        <v>10</v>
      </c>
      <c r="B15" s="446" t="s">
        <v>66</v>
      </c>
      <c r="C15" s="446"/>
      <c r="D15" s="446"/>
      <c r="E15" s="446"/>
      <c r="F15" s="102" t="s">
        <v>281</v>
      </c>
      <c r="G15" s="105"/>
      <c r="H15" s="105"/>
      <c r="I15" s="105"/>
      <c r="J15" s="105"/>
      <c r="K15" s="105"/>
      <c r="L15" s="105"/>
      <c r="M15" s="105"/>
      <c r="N15" s="105"/>
      <c r="O15" s="105"/>
      <c r="P15" s="105"/>
      <c r="Q15" s="106"/>
      <c r="R15" s="178"/>
      <c r="U15" s="1"/>
      <c r="V15" s="1"/>
      <c r="W15" s="438"/>
      <c r="X15" s="438"/>
      <c r="Y15" s="44"/>
      <c r="Z15" s="41"/>
    </row>
    <row r="16" spans="1:32" ht="4.5" customHeight="1">
      <c r="R16" s="185"/>
      <c r="S16" s="189"/>
      <c r="T16" s="189"/>
      <c r="U16" s="1"/>
      <c r="V16" s="1"/>
      <c r="W16" s="7"/>
      <c r="X16" s="182"/>
      <c r="Y16" s="44"/>
      <c r="Z16" s="41"/>
    </row>
    <row r="17" spans="1:33" ht="14.25" customHeight="1">
      <c r="A17" s="185" t="s">
        <v>15</v>
      </c>
      <c r="B17" s="1" t="s">
        <v>174</v>
      </c>
      <c r="D17" s="432"/>
      <c r="E17" s="432"/>
      <c r="F17" s="432"/>
      <c r="G17" s="432"/>
      <c r="R17" s="185"/>
      <c r="S17" s="30"/>
      <c r="T17" s="30"/>
      <c r="U17" s="1"/>
      <c r="V17" s="1"/>
      <c r="W17" s="182"/>
      <c r="X17" s="92"/>
      <c r="Y17" s="44"/>
      <c r="Z17" s="41"/>
    </row>
    <row r="18" spans="1:33" ht="6" customHeight="1">
      <c r="A18" s="185"/>
      <c r="B18" s="189"/>
      <c r="C18" s="189"/>
      <c r="R18" s="185"/>
      <c r="S18" s="30"/>
      <c r="T18" s="30"/>
      <c r="U18" s="1"/>
      <c r="V18" s="1"/>
      <c r="W18" s="148"/>
      <c r="X18" s="148"/>
      <c r="Y18" s="44"/>
      <c r="Z18" s="41"/>
    </row>
    <row r="19" spans="1:33" ht="15" customHeight="1">
      <c r="A19" s="185" t="s">
        <v>9</v>
      </c>
      <c r="B19" s="1" t="s">
        <v>175</v>
      </c>
      <c r="D19" s="432"/>
      <c r="E19" s="432"/>
      <c r="F19" s="432"/>
      <c r="G19" s="432"/>
      <c r="R19" s="185"/>
      <c r="S19" s="30"/>
      <c r="T19" s="30"/>
      <c r="U19" s="1"/>
      <c r="V19" s="1"/>
      <c r="W19" s="148"/>
      <c r="X19" s="148"/>
      <c r="Y19" s="44"/>
      <c r="Z19" s="41"/>
    </row>
    <row r="20" spans="1:33" ht="5.25" customHeight="1">
      <c r="F20" s="19"/>
      <c r="G20" s="19"/>
      <c r="H20" s="19"/>
      <c r="I20" s="19"/>
      <c r="J20" s="19"/>
      <c r="K20" s="19"/>
      <c r="L20" s="19"/>
      <c r="M20" s="19"/>
      <c r="N20" s="19"/>
      <c r="O20" s="19"/>
      <c r="P20" s="19"/>
      <c r="Q20" s="20"/>
      <c r="R20" s="22"/>
      <c r="S20" s="164"/>
      <c r="T20" s="164"/>
      <c r="U20" s="19"/>
      <c r="V20" s="19"/>
      <c r="W20" s="197"/>
      <c r="X20" s="197"/>
      <c r="Y20" s="44"/>
      <c r="Z20" s="47"/>
      <c r="AA20" s="27"/>
      <c r="AB20" s="19"/>
      <c r="AC20" s="19"/>
      <c r="AD20" s="19"/>
      <c r="AE20" s="19"/>
      <c r="AF20" s="19"/>
    </row>
    <row r="21" spans="1:33" ht="18" customHeight="1">
      <c r="A21" s="185" t="s">
        <v>16</v>
      </c>
      <c r="B21" s="30" t="s">
        <v>63</v>
      </c>
      <c r="C21" s="30"/>
      <c r="D21" s="30"/>
      <c r="F21" s="442">
        <v>28939</v>
      </c>
      <c r="G21" s="442"/>
      <c r="H21" s="442"/>
      <c r="I21" s="442"/>
      <c r="J21" s="19"/>
      <c r="K21" s="19"/>
      <c r="L21" s="19"/>
      <c r="M21" s="19"/>
      <c r="N21" s="19"/>
      <c r="O21" s="19"/>
      <c r="P21" s="19"/>
      <c r="Q21" s="20"/>
      <c r="R21" s="22"/>
      <c r="S21" s="164"/>
      <c r="T21" s="164"/>
      <c r="U21" s="19"/>
      <c r="V21" s="19"/>
      <c r="W21" s="197"/>
      <c r="X21" s="197"/>
      <c r="Y21" s="44"/>
      <c r="Z21" s="47"/>
      <c r="AA21" s="27"/>
      <c r="AB21" s="19"/>
      <c r="AC21" s="19"/>
      <c r="AD21" s="19"/>
      <c r="AE21" s="19"/>
      <c r="AF21" s="19"/>
    </row>
    <row r="22" spans="1:33" ht="5.25" customHeight="1">
      <c r="R22" s="185"/>
      <c r="S22" s="30"/>
      <c r="T22" s="30"/>
      <c r="U22" s="1"/>
      <c r="V22" s="1"/>
      <c r="W22" s="148"/>
      <c r="X22" s="148"/>
      <c r="Y22" s="44"/>
      <c r="Z22" s="41"/>
    </row>
    <row r="23" spans="1:33" ht="18" customHeight="1">
      <c r="A23" s="189" t="s">
        <v>25</v>
      </c>
      <c r="B23" s="1" t="s">
        <v>198</v>
      </c>
      <c r="K23" s="4"/>
      <c r="L23" s="4"/>
      <c r="U23" s="1"/>
      <c r="V23" s="1"/>
      <c r="W23" s="1"/>
      <c r="X23" s="7"/>
      <c r="Y23" s="44"/>
      <c r="Z23" s="41"/>
    </row>
    <row r="24" spans="1:33">
      <c r="A24" s="185"/>
      <c r="B24" s="30" t="s">
        <v>201</v>
      </c>
      <c r="C24" s="30"/>
      <c r="D24" s="68"/>
      <c r="E24" s="443"/>
      <c r="F24" s="443"/>
      <c r="G24" s="443"/>
      <c r="H24" s="443"/>
      <c r="J24" s="7" t="s">
        <v>199</v>
      </c>
      <c r="Q24" s="1"/>
      <c r="R24" s="189"/>
      <c r="S24" s="189"/>
      <c r="T24" s="189"/>
      <c r="X24" s="182"/>
      <c r="Y24" s="44"/>
      <c r="Z24" s="41"/>
    </row>
    <row r="25" spans="1:33" ht="6" customHeight="1">
      <c r="A25" s="185"/>
      <c r="B25" s="30"/>
      <c r="C25" s="30"/>
      <c r="D25" s="93"/>
      <c r="E25" s="93"/>
      <c r="F25" s="93"/>
      <c r="G25" s="93"/>
      <c r="H25" s="93"/>
      <c r="I25" s="7"/>
      <c r="J25" s="27"/>
      <c r="Q25" s="1"/>
      <c r="R25" s="189"/>
      <c r="S25" s="189"/>
      <c r="T25" s="189"/>
      <c r="X25" s="182"/>
      <c r="Y25" s="44"/>
      <c r="Z25" s="41"/>
    </row>
    <row r="26" spans="1:33" ht="15.75" customHeight="1">
      <c r="A26" s="185"/>
      <c r="B26" s="30" t="s">
        <v>200</v>
      </c>
      <c r="C26" s="30"/>
      <c r="D26" s="68"/>
      <c r="E26" s="68"/>
      <c r="F26" s="68"/>
      <c r="G26" s="443"/>
      <c r="H26" s="443"/>
      <c r="I26" s="443"/>
      <c r="J26" s="443"/>
      <c r="Q26" s="1"/>
      <c r="R26" s="184"/>
      <c r="S26" s="189"/>
      <c r="T26" s="189"/>
      <c r="X26" s="201"/>
      <c r="Y26" s="44"/>
      <c r="Z26" s="41"/>
    </row>
    <row r="27" spans="1:33" ht="6" customHeight="1">
      <c r="A27" s="185"/>
      <c r="B27" s="30"/>
      <c r="C27" s="30"/>
      <c r="D27" s="93"/>
      <c r="E27" s="93"/>
      <c r="F27" s="93"/>
      <c r="G27" s="93"/>
      <c r="H27" s="93"/>
      <c r="I27" s="7"/>
      <c r="J27" s="27"/>
      <c r="Q27" s="1"/>
      <c r="R27" s="189"/>
      <c r="S27" s="189"/>
      <c r="T27" s="189"/>
      <c r="X27" s="182"/>
      <c r="Y27" s="44"/>
      <c r="Z27" s="41"/>
    </row>
    <row r="28" spans="1:33" ht="15.75" customHeight="1">
      <c r="A28" s="185"/>
      <c r="B28" s="30" t="s">
        <v>202</v>
      </c>
      <c r="C28" s="30"/>
      <c r="D28" s="68"/>
      <c r="E28" s="68"/>
      <c r="F28" s="68"/>
      <c r="G28" s="443">
        <v>40801</v>
      </c>
      <c r="H28" s="443"/>
      <c r="I28" s="443"/>
      <c r="J28" s="443"/>
      <c r="R28" s="189"/>
      <c r="S28" s="189"/>
      <c r="T28" s="189"/>
      <c r="X28" s="92"/>
      <c r="Y28" s="44"/>
      <c r="Z28" s="41"/>
    </row>
    <row r="29" spans="1:33" ht="3.75" customHeight="1">
      <c r="D29" s="20"/>
      <c r="E29" s="197"/>
      <c r="F29" s="197"/>
      <c r="G29" s="197"/>
      <c r="H29" s="197"/>
      <c r="I29" s="197"/>
      <c r="J29" s="27"/>
      <c r="R29" s="189"/>
      <c r="S29" s="189"/>
      <c r="T29" s="189"/>
      <c r="X29" s="92"/>
      <c r="Y29" s="44"/>
      <c r="Z29" s="41"/>
    </row>
    <row r="30" spans="1:33" ht="14.25" customHeight="1">
      <c r="A30" s="72" t="s">
        <v>11</v>
      </c>
      <c r="B30" s="30" t="s">
        <v>176</v>
      </c>
      <c r="C30" s="30"/>
      <c r="D30" s="444">
        <v>41274</v>
      </c>
      <c r="E30" s="444"/>
      <c r="F30" s="444"/>
      <c r="G30" s="46" t="s">
        <v>177</v>
      </c>
      <c r="H30" s="445">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33</v>
      </c>
      <c r="I30" s="445"/>
      <c r="J30" s="1" t="s">
        <v>267</v>
      </c>
      <c r="K30" s="28"/>
      <c r="M30" s="28"/>
      <c r="N30" s="28"/>
      <c r="O30" s="28"/>
      <c r="P30" s="28"/>
      <c r="Q30" s="28"/>
      <c r="R30" s="28"/>
      <c r="U30" s="25"/>
      <c r="V30" s="25"/>
      <c r="W30" s="1"/>
      <c r="X30" s="7"/>
      <c r="Y30" s="438"/>
      <c r="Z30" s="438"/>
      <c r="AA30" s="49"/>
      <c r="AG30" s="180"/>
    </row>
    <row r="31" spans="1:33" ht="14.25" customHeight="1">
      <c r="A31" s="72"/>
      <c r="B31" s="30"/>
      <c r="C31" s="30"/>
      <c r="D31" s="181"/>
      <c r="E31" s="181"/>
      <c r="F31" s="181"/>
      <c r="G31" s="46"/>
      <c r="H31" s="162"/>
      <c r="I31" s="162"/>
      <c r="J31" s="28" t="s">
        <v>260</v>
      </c>
      <c r="Q31" s="211"/>
      <c r="U31" s="25"/>
      <c r="V31" s="25"/>
      <c r="W31" s="1"/>
      <c r="X31" s="7"/>
      <c r="Y31" s="182"/>
      <c r="Z31" s="182"/>
      <c r="AA31" s="49"/>
    </row>
    <row r="32" spans="1:33" ht="6" customHeight="1">
      <c r="E32" s="181"/>
      <c r="F32" s="181"/>
      <c r="G32" s="181"/>
      <c r="H32" s="181"/>
      <c r="I32" s="181"/>
      <c r="Q32" s="1"/>
      <c r="U32" s="25"/>
      <c r="V32" s="25"/>
      <c r="W32" s="25"/>
      <c r="X32" s="51"/>
      <c r="Y32" s="44"/>
      <c r="Z32" s="41"/>
    </row>
    <row r="33" spans="1:35" ht="16.5" customHeight="1">
      <c r="A33" s="72" t="s">
        <v>17</v>
      </c>
      <c r="B33" s="30" t="s">
        <v>179</v>
      </c>
      <c r="C33" s="30"/>
      <c r="E33" s="181"/>
      <c r="F33" s="181"/>
      <c r="G33" s="181"/>
      <c r="H33" s="181"/>
      <c r="I33" s="181"/>
      <c r="J33" s="28"/>
      <c r="O33" s="439">
        <v>42735</v>
      </c>
      <c r="P33" s="439"/>
      <c r="Q33" s="165"/>
      <c r="R33" s="19"/>
      <c r="S33" s="19"/>
      <c r="T33" s="19"/>
      <c r="U33" s="25"/>
      <c r="V33" s="25"/>
      <c r="W33" s="19"/>
      <c r="X33" s="44"/>
      <c r="Y33" s="44"/>
      <c r="Z33" s="133">
        <f>+YEAR(O33)-YEAR(F21)</f>
        <v>37</v>
      </c>
      <c r="AA33" s="133">
        <f>+MONTH(O33)-MONTH(F21)</f>
        <v>9</v>
      </c>
    </row>
    <row r="34" spans="1:35" ht="6" customHeight="1">
      <c r="E34" s="181"/>
      <c r="F34" s="181"/>
      <c r="G34" s="181"/>
      <c r="H34" s="181"/>
      <c r="I34" s="181"/>
      <c r="J34" s="28"/>
      <c r="Q34" s="211"/>
      <c r="U34" s="25"/>
      <c r="V34" s="25"/>
      <c r="W34" s="25"/>
      <c r="X34" s="51"/>
      <c r="Y34" s="44"/>
      <c r="Z34" s="41"/>
    </row>
    <row r="35" spans="1:35" ht="15" customHeight="1">
      <c r="A35" s="157" t="s">
        <v>18</v>
      </c>
      <c r="B35" s="30" t="s">
        <v>178</v>
      </c>
      <c r="C35" s="30"/>
      <c r="N35" s="166">
        <v>37</v>
      </c>
      <c r="O35" s="167" t="s">
        <v>265</v>
      </c>
      <c r="P35" s="174">
        <v>9</v>
      </c>
      <c r="Q35" s="66" t="s">
        <v>266</v>
      </c>
      <c r="R35" s="19"/>
      <c r="S35" s="19"/>
      <c r="T35" s="19"/>
      <c r="U35" s="20"/>
      <c r="V35" s="20"/>
      <c r="W35" s="222"/>
      <c r="X35" s="222"/>
      <c r="Z35" s="107">
        <f>IF(OR(MONTH(F21) &lt; MONTH(O33),AND(MONTH(F21)=MONTH(O33),DAY(F21)&lt;=DAY(O33))),YEAR(O33)-YEAR(F21),YEAR(O33)-YEAR(F21)-1)</f>
        <v>37</v>
      </c>
      <c r="AA35" s="107">
        <f>IF(DAY(F21)&lt;=DAY(O33),IF(MONTH(F21)&lt;=MONTH(O33),MONTH(O33)-MONTH(F21),MONTH(O33)-MONTH(F21)+12),IF(MONTH(F21)&lt;MONTH(O33),MONTH(O33)-MONTH(F21)-1,MONTH(O33)-MONTH(F21)+11))</f>
        <v>9</v>
      </c>
      <c r="AB35" s="168">
        <f>IF(DAY(F21)&lt;= DAY(O33),DAY(O33)-DAY(F21),DAY(EOMONTH(F21,0))-DAY(F21)+DAY(O33))</f>
        <v>6</v>
      </c>
      <c r="AC35" s="108">
        <v>0</v>
      </c>
      <c r="AD35" s="108"/>
      <c r="AF35" s="1">
        <f>Z35+(AA35/12)</f>
        <v>37.75</v>
      </c>
    </row>
    <row r="36" spans="1:35" ht="4.5" customHeight="1">
      <c r="X36" s="29"/>
      <c r="Y36" s="44"/>
      <c r="Z36" s="41"/>
    </row>
    <row r="37" spans="1:35" ht="16.5" customHeight="1">
      <c r="A37" s="158" t="s">
        <v>19</v>
      </c>
      <c r="B37" s="440" t="s">
        <v>67</v>
      </c>
      <c r="C37" s="440"/>
      <c r="D37" s="440"/>
      <c r="E37" s="440"/>
      <c r="F37" s="440"/>
      <c r="G37" s="440"/>
      <c r="H37" s="440"/>
      <c r="I37" s="440"/>
      <c r="J37" s="440"/>
      <c r="K37" s="440"/>
      <c r="L37" s="440"/>
      <c r="M37" s="440"/>
      <c r="N37" s="440"/>
      <c r="O37" s="440"/>
      <c r="P37" s="440"/>
      <c r="Q37" s="440"/>
      <c r="R37" s="440"/>
      <c r="S37" s="440"/>
      <c r="T37" s="440"/>
      <c r="U37" s="441">
        <v>50124</v>
      </c>
      <c r="V37" s="441"/>
      <c r="W37" s="441"/>
      <c r="X37" s="441"/>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AND(I9="ΑΣΤΥΝΟΜΙΑ",N35&gt;=50),V131&gt;=400),O33,IF(OR(G28&lt;38534,I9="ΠΥΡΟΣΒΕΣΤΙΚΗ",I9="ΑΣΤΥΝΟΜΙΑ"),DATE(YEAR(F21)+IF(OR(I9="ΑΣΤΥΝΟΜΙΑ",I9="ΠΥΡΟΣΒΕΣΤΙΚΗ"),50,55),MONTH(F21),DAY(F21)),IF(G28&gt;=38534,DATE(YEAR(F21)+58,MONTH(F21),DAY(F21)),U42))))</f>
        <v>50124</v>
      </c>
    </row>
    <row r="38" spans="1:35" ht="12" customHeight="1">
      <c r="B38" s="434" t="s">
        <v>214</v>
      </c>
      <c r="C38" s="434"/>
      <c r="D38" s="434"/>
      <c r="E38" s="210"/>
      <c r="F38" s="210"/>
      <c r="G38" s="210"/>
      <c r="H38" s="210"/>
      <c r="I38" s="210"/>
      <c r="J38" s="210"/>
      <c r="K38" s="210"/>
      <c r="L38" s="210"/>
      <c r="M38" s="210"/>
      <c r="N38" s="210"/>
      <c r="O38" s="210"/>
      <c r="P38" s="210"/>
      <c r="Q38" s="3"/>
      <c r="T38" s="210"/>
      <c r="U38" s="3"/>
      <c r="V38" s="3"/>
      <c r="W38" s="3"/>
      <c r="X38" s="200"/>
      <c r="Y38" s="44"/>
      <c r="Z38" s="41"/>
    </row>
    <row r="39" spans="1:35">
      <c r="A39" s="72" t="s">
        <v>20</v>
      </c>
      <c r="B39" s="1" t="s">
        <v>68</v>
      </c>
      <c r="S39" s="27"/>
      <c r="T39" s="27"/>
      <c r="U39" s="435">
        <v>40801</v>
      </c>
      <c r="V39" s="435"/>
      <c r="W39" s="435"/>
      <c r="X39" s="435"/>
      <c r="Y39" s="44"/>
      <c r="Z39" s="41"/>
      <c r="AI39" s="147" t="e">
        <f>IF(#REF!="ΓΥΝΑΙΚΑ",1,0)</f>
        <v>#REF!</v>
      </c>
    </row>
    <row r="40" spans="1:35" ht="8.25" customHeight="1">
      <c r="B40" s="210"/>
      <c r="C40" s="210"/>
      <c r="D40" s="210"/>
      <c r="E40" s="210"/>
      <c r="F40" s="210"/>
      <c r="G40" s="210"/>
      <c r="H40" s="210"/>
      <c r="I40" s="210"/>
      <c r="J40" s="210"/>
      <c r="K40" s="210"/>
      <c r="L40" s="210"/>
      <c r="M40" s="210"/>
      <c r="N40" s="210"/>
      <c r="O40" s="210"/>
      <c r="P40" s="210"/>
      <c r="Q40" s="3"/>
      <c r="R40" s="210"/>
      <c r="S40" s="210"/>
      <c r="T40" s="210"/>
      <c r="U40" s="3"/>
      <c r="V40" s="3"/>
      <c r="W40" s="3"/>
      <c r="X40" s="200"/>
      <c r="Y40" s="44"/>
      <c r="Z40" s="41"/>
    </row>
    <row r="41" spans="1:35" ht="18" customHeight="1">
      <c r="A41" s="72" t="s">
        <v>22</v>
      </c>
      <c r="B41" s="235" t="s">
        <v>248</v>
      </c>
      <c r="C41" s="235"/>
      <c r="D41" s="235"/>
      <c r="E41" s="235"/>
      <c r="F41" s="235"/>
      <c r="G41" s="235"/>
      <c r="H41" s="235"/>
      <c r="I41" s="235"/>
      <c r="J41" s="235"/>
      <c r="K41" s="235"/>
      <c r="L41" s="235"/>
      <c r="M41" s="235"/>
      <c r="N41" s="235"/>
      <c r="O41" s="235"/>
      <c r="P41" s="235"/>
      <c r="Q41" s="235"/>
      <c r="S41" s="19" t="s">
        <v>57</v>
      </c>
      <c r="T41" s="19"/>
      <c r="U41" s="436">
        <v>47202</v>
      </c>
      <c r="V41" s="436"/>
      <c r="W41" s="436"/>
      <c r="X41" s="436"/>
      <c r="Y41" s="44"/>
      <c r="Z41" s="124" t="str">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
      </c>
      <c r="AA41" s="27"/>
      <c r="AB41" s="169" t="e">
        <f>IF(VLOOKUP(#REF!,#REF!,6,FALSE)+IF(G28&gt;38534,36,0)&gt;600,600,VLOOKUP(#REF!,#REF!,6,FALSE)+IF(G28&gt;=38534,36,0))</f>
        <v>#REF!</v>
      </c>
      <c r="AC41" s="19"/>
      <c r="AD41" s="19"/>
      <c r="AE41" s="19"/>
      <c r="AF41" s="19"/>
      <c r="AG41" s="19"/>
      <c r="AH41" s="19"/>
      <c r="AI41" s="19"/>
    </row>
    <row r="42" spans="1:35" ht="18.75" customHeight="1">
      <c r="B42" s="235"/>
      <c r="C42" s="235"/>
      <c r="D42" s="235"/>
      <c r="E42" s="235"/>
      <c r="F42" s="235"/>
      <c r="G42" s="235"/>
      <c r="H42" s="235"/>
      <c r="I42" s="235"/>
      <c r="J42" s="235"/>
      <c r="K42" s="235"/>
      <c r="L42" s="235"/>
      <c r="M42" s="235"/>
      <c r="N42" s="235"/>
      <c r="O42" s="235"/>
      <c r="P42" s="235"/>
      <c r="Q42" s="235"/>
      <c r="S42" s="164" t="s">
        <v>58</v>
      </c>
      <c r="T42" s="164"/>
      <c r="U42" s="437">
        <v>50854</v>
      </c>
      <c r="V42" s="437"/>
      <c r="W42" s="437"/>
      <c r="X42" s="437"/>
      <c r="Y42" s="44"/>
      <c r="Z42" s="124" t="str">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
      </c>
      <c r="AA42" s="27"/>
      <c r="AB42" s="169" t="e">
        <f>IF(VLOOKUP(#REF!,#REF!,5,FALSE)+IF(G28&gt;38534,36,0)&gt;720,720,VLOOKUP(#REF!,#REF!,5,FALSE)+IF(G28&gt;=38534,36,0))</f>
        <v>#REF!</v>
      </c>
      <c r="AC42" s="19"/>
      <c r="AD42" s="19"/>
      <c r="AE42" s="19"/>
      <c r="AF42" s="19"/>
      <c r="AG42" s="19"/>
      <c r="AH42" s="19"/>
      <c r="AI42" s="19"/>
    </row>
    <row r="43" spans="1:35" ht="7.5" customHeight="1">
      <c r="B43" s="186"/>
      <c r="C43" s="186"/>
      <c r="D43" s="186"/>
      <c r="E43" s="186"/>
      <c r="F43" s="186"/>
      <c r="G43" s="186"/>
      <c r="H43" s="186"/>
      <c r="I43" s="186"/>
      <c r="J43" s="186"/>
      <c r="K43" s="186"/>
      <c r="L43" s="186"/>
      <c r="M43" s="186"/>
      <c r="N43" s="186"/>
      <c r="O43" s="186"/>
      <c r="P43" s="186"/>
      <c r="Q43" s="186"/>
      <c r="S43" s="30"/>
      <c r="T43" s="30"/>
      <c r="U43" s="188"/>
      <c r="V43" s="188"/>
      <c r="W43" s="188"/>
      <c r="X43" s="188"/>
      <c r="Y43" s="44"/>
      <c r="Z43" s="41"/>
    </row>
    <row r="44" spans="1:35" ht="16.5" customHeight="1">
      <c r="A44" s="72" t="s">
        <v>23</v>
      </c>
      <c r="B44" s="242" t="s">
        <v>203</v>
      </c>
      <c r="C44" s="242"/>
      <c r="D44" s="242"/>
      <c r="E44" s="242"/>
      <c r="F44" s="242"/>
      <c r="G44" s="242"/>
      <c r="H44" s="242"/>
      <c r="I44" s="242"/>
      <c r="J44" s="242"/>
      <c r="K44" s="242"/>
      <c r="L44" s="242"/>
      <c r="M44" s="242"/>
      <c r="N44" s="242"/>
      <c r="O44" s="242"/>
      <c r="P44" s="242"/>
      <c r="Q44" s="242"/>
      <c r="R44" s="210"/>
      <c r="S44" s="210"/>
      <c r="T44" s="210"/>
      <c r="U44" s="210"/>
      <c r="V44" s="210"/>
      <c r="W44" s="210"/>
      <c r="X44" s="210"/>
      <c r="Y44" s="44"/>
      <c r="Z44" s="41"/>
    </row>
    <row r="45" spans="1:35" ht="15" customHeight="1">
      <c r="A45" s="1"/>
      <c r="B45" s="330" t="s">
        <v>182</v>
      </c>
      <c r="C45" s="330"/>
      <c r="D45" s="330"/>
      <c r="E45" s="330"/>
      <c r="F45" s="330"/>
      <c r="G45" s="330"/>
      <c r="H45" s="330"/>
      <c r="I45" s="330"/>
      <c r="J45" s="330"/>
      <c r="K45" s="330"/>
      <c r="L45" s="330"/>
      <c r="M45" s="330"/>
      <c r="N45" s="330"/>
      <c r="O45" s="330"/>
      <c r="P45" s="330"/>
      <c r="Q45" s="330"/>
      <c r="R45" s="330"/>
      <c r="S45" s="210"/>
      <c r="T45" s="210"/>
      <c r="U45" s="432"/>
      <c r="V45" s="432"/>
      <c r="W45" s="432"/>
      <c r="X45" s="432"/>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291" t="s">
        <v>7</v>
      </c>
      <c r="C48" s="433"/>
      <c r="D48" s="433"/>
      <c r="E48" s="433"/>
      <c r="F48" s="433"/>
      <c r="G48" s="433"/>
      <c r="H48" s="433"/>
      <c r="I48" s="433"/>
      <c r="J48" s="292"/>
      <c r="K48" s="291" t="s">
        <v>2</v>
      </c>
      <c r="L48" s="433"/>
      <c r="M48" s="433"/>
      <c r="N48" s="292"/>
      <c r="O48" s="291" t="s">
        <v>3</v>
      </c>
      <c r="P48" s="292"/>
      <c r="Q48" s="291" t="s">
        <v>69</v>
      </c>
      <c r="R48" s="433"/>
      <c r="S48" s="433"/>
      <c r="T48" s="433"/>
      <c r="U48" s="433"/>
      <c r="V48" s="433"/>
      <c r="W48" s="433"/>
      <c r="X48" s="292"/>
      <c r="Z48" s="95"/>
      <c r="AA48" s="95">
        <v>41274</v>
      </c>
      <c r="AB48" s="96"/>
      <c r="AC48" s="96"/>
      <c r="AD48" s="96"/>
      <c r="AE48" s="96"/>
      <c r="AF48" s="95">
        <v>41275</v>
      </c>
      <c r="AG48" s="95"/>
      <c r="AH48" s="96"/>
      <c r="AI48" s="96"/>
    </row>
    <row r="49" spans="1:35" ht="17.100000000000001" customHeight="1">
      <c r="A49" s="185"/>
      <c r="B49" s="425" t="s">
        <v>281</v>
      </c>
      <c r="C49" s="425"/>
      <c r="D49" s="425"/>
      <c r="E49" s="425"/>
      <c r="F49" s="425"/>
      <c r="G49" s="425"/>
      <c r="H49" s="425"/>
      <c r="I49" s="425"/>
      <c r="J49" s="425"/>
      <c r="K49" s="426">
        <v>40801</v>
      </c>
      <c r="L49" s="426"/>
      <c r="M49" s="427"/>
      <c r="N49" s="427"/>
      <c r="O49" s="428">
        <v>42734</v>
      </c>
      <c r="P49" s="429"/>
      <c r="Q49" s="430" t="s">
        <v>283</v>
      </c>
      <c r="R49" s="431"/>
      <c r="S49" s="431"/>
      <c r="T49" s="431"/>
      <c r="U49" s="431"/>
      <c r="V49" s="431"/>
      <c r="W49" s="431"/>
      <c r="X49" s="431"/>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5</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3</v>
      </c>
      <c r="AD49" s="136">
        <f>IF(K49="",0,+IF(OR(ISBLANK(K49),ISBLANK(O49),ISBLANK(O49),K49&gt;O49),"",IF(AND(YEAR(K49)=YEAR(O49), MONTH(K49)=MONTH(O49),NOT(AND(DAY(K49)=1,O49=DATE(YEAR(O49),MONTH(O49+1),DAY(0))))),DATEDIF(K49,O49,"D")+1, MOD(DATEDIF(K49,IF(DAY(K49)=1,K49,DATE(YEAR(K49),MONTH(K49)+1,1)),"D") + DATEDIF(IF(O49=DATE(YEAR(O49),MONTH(O49)+1,DAY(0)),O49,DATE(YEAR(O49), MONTH(O49),0)),O49,"D"),30))))</f>
        <v>16</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185"/>
      <c r="B50" s="419"/>
      <c r="C50" s="419"/>
      <c r="D50" s="419"/>
      <c r="E50" s="419"/>
      <c r="F50" s="419"/>
      <c r="G50" s="419"/>
      <c r="H50" s="419"/>
      <c r="I50" s="419"/>
      <c r="J50" s="419"/>
      <c r="K50" s="420"/>
      <c r="L50" s="421"/>
      <c r="M50" s="421"/>
      <c r="N50" s="421"/>
      <c r="O50" s="422"/>
      <c r="P50" s="423"/>
      <c r="Q50" s="418"/>
      <c r="R50" s="418"/>
      <c r="S50" s="418"/>
      <c r="T50" s="418"/>
      <c r="U50" s="418"/>
      <c r="V50" s="418"/>
      <c r="W50" s="418"/>
      <c r="X50" s="418"/>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0</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0</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0</v>
      </c>
      <c r="AE50" s="96"/>
      <c r="AF50" s="96"/>
      <c r="AG50" s="96"/>
      <c r="AH50" s="96"/>
      <c r="AI50" s="96"/>
    </row>
    <row r="51" spans="1:35" ht="17.100000000000001" customHeight="1">
      <c r="A51" s="185"/>
      <c r="B51" s="419"/>
      <c r="C51" s="419"/>
      <c r="D51" s="419"/>
      <c r="E51" s="419"/>
      <c r="F51" s="419"/>
      <c r="G51" s="419"/>
      <c r="H51" s="419"/>
      <c r="I51" s="419"/>
      <c r="J51" s="419"/>
      <c r="K51" s="420"/>
      <c r="L51" s="421"/>
      <c r="M51" s="421"/>
      <c r="N51" s="421"/>
      <c r="O51" s="422"/>
      <c r="P51" s="423"/>
      <c r="Q51" s="424"/>
      <c r="R51" s="424"/>
      <c r="S51" s="424"/>
      <c r="T51" s="424"/>
      <c r="U51" s="424"/>
      <c r="V51" s="424"/>
      <c r="W51" s="424"/>
      <c r="X51" s="424"/>
      <c r="Z51" s="95"/>
      <c r="AA51" s="95"/>
      <c r="AB51" s="136">
        <f t="shared" si="0"/>
        <v>0</v>
      </c>
      <c r="AC51" s="137">
        <f t="shared" si="1"/>
        <v>0</v>
      </c>
      <c r="AD51" s="136">
        <f t="shared" si="2"/>
        <v>0</v>
      </c>
      <c r="AE51" s="96"/>
      <c r="AF51" s="96"/>
      <c r="AG51" s="96"/>
      <c r="AH51" s="96"/>
      <c r="AI51" s="96"/>
    </row>
    <row r="52" spans="1:35" ht="17.100000000000001" customHeight="1">
      <c r="A52" s="185"/>
      <c r="B52" s="419"/>
      <c r="C52" s="419"/>
      <c r="D52" s="419"/>
      <c r="E52" s="419"/>
      <c r="F52" s="419"/>
      <c r="G52" s="419"/>
      <c r="H52" s="419"/>
      <c r="I52" s="419"/>
      <c r="J52" s="419"/>
      <c r="K52" s="420"/>
      <c r="L52" s="421"/>
      <c r="M52" s="421"/>
      <c r="N52" s="421"/>
      <c r="O52" s="422"/>
      <c r="P52" s="423"/>
      <c r="Q52" s="418"/>
      <c r="R52" s="418"/>
      <c r="S52" s="418"/>
      <c r="T52" s="418"/>
      <c r="U52" s="418"/>
      <c r="V52" s="418"/>
      <c r="W52" s="418"/>
      <c r="X52" s="418"/>
      <c r="Z52" s="95"/>
      <c r="AA52" s="95"/>
      <c r="AB52" s="136">
        <f t="shared" si="0"/>
        <v>0</v>
      </c>
      <c r="AC52" s="137">
        <f t="shared" si="1"/>
        <v>0</v>
      </c>
      <c r="AD52" s="136">
        <f t="shared" si="2"/>
        <v>0</v>
      </c>
      <c r="AE52" s="96"/>
      <c r="AF52" s="96"/>
      <c r="AG52" s="96"/>
      <c r="AH52" s="96"/>
      <c r="AI52" s="96"/>
    </row>
    <row r="53" spans="1:35" ht="17.100000000000001" customHeight="1">
      <c r="A53" s="185"/>
      <c r="B53" s="419"/>
      <c r="C53" s="419"/>
      <c r="D53" s="419"/>
      <c r="E53" s="419"/>
      <c r="F53" s="419"/>
      <c r="G53" s="419"/>
      <c r="H53" s="419"/>
      <c r="I53" s="419"/>
      <c r="J53" s="419"/>
      <c r="K53" s="420"/>
      <c r="L53" s="421"/>
      <c r="M53" s="421"/>
      <c r="N53" s="421"/>
      <c r="O53" s="422"/>
      <c r="P53" s="423"/>
      <c r="Q53" s="418"/>
      <c r="R53" s="418"/>
      <c r="S53" s="418"/>
      <c r="T53" s="418"/>
      <c r="U53" s="418"/>
      <c r="V53" s="418"/>
      <c r="W53" s="418"/>
      <c r="X53" s="418"/>
      <c r="Z53" s="95"/>
      <c r="AA53" s="95"/>
      <c r="AB53" s="136">
        <f t="shared" si="0"/>
        <v>0</v>
      </c>
      <c r="AC53" s="137">
        <f t="shared" si="1"/>
        <v>0</v>
      </c>
      <c r="AD53" s="136">
        <f t="shared" si="2"/>
        <v>0</v>
      </c>
      <c r="AE53" s="96"/>
      <c r="AF53" s="96"/>
      <c r="AG53" s="96"/>
      <c r="AH53" s="96"/>
      <c r="AI53" s="96"/>
    </row>
    <row r="54" spans="1:35" ht="17.100000000000001" customHeight="1">
      <c r="A54" s="185"/>
      <c r="B54" s="419"/>
      <c r="C54" s="419"/>
      <c r="D54" s="419"/>
      <c r="E54" s="419"/>
      <c r="F54" s="419"/>
      <c r="G54" s="419"/>
      <c r="H54" s="419"/>
      <c r="I54" s="419"/>
      <c r="J54" s="419"/>
      <c r="K54" s="420"/>
      <c r="L54" s="421"/>
      <c r="M54" s="421"/>
      <c r="N54" s="421"/>
      <c r="O54" s="422"/>
      <c r="P54" s="423"/>
      <c r="Q54" s="418"/>
      <c r="R54" s="418"/>
      <c r="S54" s="418"/>
      <c r="T54" s="418"/>
      <c r="U54" s="418"/>
      <c r="V54" s="418"/>
      <c r="W54" s="418"/>
      <c r="X54" s="418"/>
      <c r="Z54" s="95"/>
      <c r="AA54" s="95"/>
      <c r="AB54" s="136">
        <f t="shared" si="0"/>
        <v>0</v>
      </c>
      <c r="AC54" s="137">
        <f t="shared" si="1"/>
        <v>0</v>
      </c>
      <c r="AD54" s="136">
        <f t="shared" si="2"/>
        <v>0</v>
      </c>
      <c r="AE54" s="96"/>
      <c r="AF54" s="96"/>
      <c r="AG54" s="96"/>
      <c r="AH54" s="96"/>
      <c r="AI54" s="96"/>
    </row>
    <row r="55" spans="1:35" ht="17.100000000000001" customHeight="1">
      <c r="A55" s="185"/>
      <c r="B55" s="419"/>
      <c r="C55" s="419"/>
      <c r="D55" s="419"/>
      <c r="E55" s="419"/>
      <c r="F55" s="419"/>
      <c r="G55" s="419"/>
      <c r="H55" s="419"/>
      <c r="I55" s="419"/>
      <c r="J55" s="419"/>
      <c r="K55" s="420"/>
      <c r="L55" s="421"/>
      <c r="M55" s="421"/>
      <c r="N55" s="421"/>
      <c r="O55" s="422"/>
      <c r="P55" s="423"/>
      <c r="Q55" s="418"/>
      <c r="R55" s="418"/>
      <c r="S55" s="418"/>
      <c r="T55" s="418"/>
      <c r="U55" s="418"/>
      <c r="V55" s="418"/>
      <c r="W55" s="418"/>
      <c r="X55" s="418"/>
      <c r="Z55" s="95"/>
      <c r="AA55" s="95"/>
      <c r="AB55" s="136">
        <f t="shared" si="0"/>
        <v>0</v>
      </c>
      <c r="AC55" s="137">
        <f t="shared" si="1"/>
        <v>0</v>
      </c>
      <c r="AD55" s="136">
        <f t="shared" si="2"/>
        <v>0</v>
      </c>
      <c r="AE55" s="96"/>
      <c r="AF55" s="96"/>
      <c r="AG55" s="96"/>
      <c r="AH55" s="96"/>
      <c r="AI55" s="96"/>
    </row>
    <row r="56" spans="1:35" ht="17.100000000000001" customHeight="1">
      <c r="A56" s="185"/>
      <c r="B56" s="419"/>
      <c r="C56" s="419"/>
      <c r="D56" s="419"/>
      <c r="E56" s="419"/>
      <c r="F56" s="419"/>
      <c r="G56" s="419"/>
      <c r="H56" s="419"/>
      <c r="I56" s="419"/>
      <c r="J56" s="419"/>
      <c r="K56" s="420"/>
      <c r="L56" s="421"/>
      <c r="M56" s="421"/>
      <c r="N56" s="421"/>
      <c r="O56" s="422"/>
      <c r="P56" s="423"/>
      <c r="Q56" s="424"/>
      <c r="R56" s="424"/>
      <c r="S56" s="424"/>
      <c r="T56" s="424"/>
      <c r="U56" s="424"/>
      <c r="V56" s="424"/>
      <c r="W56" s="424"/>
      <c r="X56" s="424"/>
      <c r="Z56" s="95"/>
      <c r="AA56" s="95"/>
      <c r="AB56" s="136">
        <f t="shared" si="0"/>
        <v>0</v>
      </c>
      <c r="AC56" s="137">
        <f t="shared" si="1"/>
        <v>0</v>
      </c>
      <c r="AD56" s="136">
        <f t="shared" si="2"/>
        <v>0</v>
      </c>
      <c r="AE56" s="96"/>
      <c r="AF56" s="96"/>
      <c r="AG56" s="96"/>
      <c r="AH56" s="96"/>
      <c r="AI56" s="96"/>
    </row>
    <row r="57" spans="1:35" ht="17.100000000000001" customHeight="1">
      <c r="A57" s="185"/>
      <c r="B57" s="415"/>
      <c r="C57" s="415"/>
      <c r="D57" s="415"/>
      <c r="E57" s="415"/>
      <c r="F57" s="415"/>
      <c r="G57" s="415"/>
      <c r="H57" s="415"/>
      <c r="I57" s="415"/>
      <c r="J57" s="415"/>
      <c r="K57" s="416"/>
      <c r="L57" s="416"/>
      <c r="M57" s="416"/>
      <c r="N57" s="416"/>
      <c r="O57" s="417"/>
      <c r="P57" s="417"/>
      <c r="Q57" s="418"/>
      <c r="R57" s="418"/>
      <c r="S57" s="418"/>
      <c r="T57" s="418"/>
      <c r="U57" s="418"/>
      <c r="V57" s="418"/>
      <c r="W57" s="418"/>
      <c r="X57" s="418"/>
      <c r="Z57" s="95"/>
      <c r="AA57" s="95"/>
      <c r="AB57" s="136">
        <f t="shared" si="0"/>
        <v>0</v>
      </c>
      <c r="AC57" s="137">
        <f t="shared" si="1"/>
        <v>0</v>
      </c>
      <c r="AD57" s="136">
        <f t="shared" si="2"/>
        <v>0</v>
      </c>
      <c r="AE57" s="96"/>
      <c r="AF57" s="96"/>
      <c r="AG57" s="96"/>
      <c r="AH57" s="96"/>
      <c r="AI57" s="96"/>
    </row>
    <row r="58" spans="1:35" ht="15.75" thickBot="1">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44"/>
      <c r="Z58" s="134">
        <f>+YEAR(B71)</f>
        <v>2011</v>
      </c>
      <c r="AA58" s="95"/>
      <c r="AB58" s="139">
        <f>SUM(AB49:AB57) + FLOOR((SUM(AC49:AC57) + FLOOR(SUM(AD49:AD57)/30,1))/12,1)</f>
        <v>5</v>
      </c>
      <c r="AC58" s="140">
        <f>MOD((SUM(AC49:AC57) + FLOOR(SUM(AD49:AD57)/30,1)),12)</f>
        <v>3</v>
      </c>
      <c r="AD58" s="140">
        <f>MOD((SUM(AD37:AD57) + FLOOR(SUM(AE37:AE57)/30,1)),12)</f>
        <v>4</v>
      </c>
      <c r="AE58" s="413"/>
      <c r="AF58" s="413"/>
      <c r="AG58" s="414"/>
      <c r="AH58" s="96"/>
      <c r="AI58" s="96"/>
    </row>
    <row r="59" spans="1:35" ht="18.75" customHeight="1" thickTop="1">
      <c r="A59" s="72" t="s">
        <v>59</v>
      </c>
      <c r="B59" s="100" t="s">
        <v>204</v>
      </c>
      <c r="C59" s="6"/>
      <c r="D59" s="6"/>
      <c r="E59" s="6"/>
      <c r="F59" s="6"/>
      <c r="G59" s="6"/>
      <c r="H59" s="6"/>
      <c r="I59" s="6"/>
      <c r="J59" s="391"/>
      <c r="K59" s="391"/>
      <c r="L59" s="391"/>
      <c r="M59" s="391"/>
      <c r="N59" s="391"/>
      <c r="O59" s="391"/>
      <c r="P59" s="391"/>
      <c r="Q59" s="391"/>
      <c r="R59" s="391"/>
      <c r="S59" s="391"/>
      <c r="T59" s="391"/>
      <c r="U59" s="391"/>
      <c r="V59" s="391"/>
      <c r="W59" s="391"/>
      <c r="X59" s="305"/>
      <c r="Z59" s="95"/>
      <c r="AA59" s="95"/>
      <c r="AB59" s="96"/>
      <c r="AC59" s="96"/>
      <c r="AD59" s="96"/>
      <c r="AE59" s="96"/>
      <c r="AF59" s="96"/>
      <c r="AG59" s="96"/>
      <c r="AH59" s="96"/>
      <c r="AI59" s="96"/>
    </row>
    <row r="60" spans="1:35" ht="16.5" customHeight="1">
      <c r="B60" s="363" t="s">
        <v>2</v>
      </c>
      <c r="C60" s="305"/>
      <c r="D60" s="363" t="s">
        <v>3</v>
      </c>
      <c r="E60" s="391"/>
      <c r="F60" s="391"/>
      <c r="G60" s="305"/>
      <c r="H60" s="296" t="s">
        <v>4</v>
      </c>
      <c r="I60" s="297"/>
      <c r="J60" s="8" t="s">
        <v>5</v>
      </c>
      <c r="K60" s="296" t="s">
        <v>29</v>
      </c>
      <c r="L60" s="392"/>
      <c r="M60" s="297"/>
      <c r="N60" s="363" t="s">
        <v>24</v>
      </c>
      <c r="O60" s="391"/>
      <c r="P60" s="391"/>
      <c r="Q60" s="391"/>
      <c r="R60" s="391"/>
      <c r="S60" s="391"/>
      <c r="T60" s="391"/>
      <c r="U60" s="391"/>
      <c r="V60" s="391"/>
      <c r="W60" s="391"/>
      <c r="X60" s="305"/>
      <c r="Z60" s="95"/>
      <c r="AA60" s="95">
        <v>41274</v>
      </c>
      <c r="AB60" s="96"/>
      <c r="AC60" s="96"/>
      <c r="AD60" s="96"/>
      <c r="AE60" s="96"/>
      <c r="AF60" s="95">
        <v>41275</v>
      </c>
      <c r="AG60" s="95"/>
      <c r="AH60" s="96"/>
      <c r="AI60" s="96"/>
    </row>
    <row r="61" spans="1:35">
      <c r="B61" s="366"/>
      <c r="C61" s="367"/>
      <c r="D61" s="366"/>
      <c r="E61" s="406"/>
      <c r="F61" s="406"/>
      <c r="G61" s="367"/>
      <c r="H61" s="407"/>
      <c r="I61" s="408"/>
      <c r="J61" s="31"/>
      <c r="K61" s="407"/>
      <c r="L61" s="409"/>
      <c r="M61" s="408"/>
      <c r="N61" s="410" t="s">
        <v>234</v>
      </c>
      <c r="O61" s="411"/>
      <c r="P61" s="411"/>
      <c r="Q61" s="411"/>
      <c r="R61" s="411"/>
      <c r="S61" s="411"/>
      <c r="T61" s="411"/>
      <c r="U61" s="411"/>
      <c r="V61" s="411"/>
      <c r="W61" s="411"/>
      <c r="X61" s="412"/>
      <c r="Z61" s="133" t="str">
        <f>IF($B61="","",+IF(AND(YEAR($B61)&lt;2013,YEAR($D61)&lt;2013),$B61,IF(AND(YEAR($B61)&lt;2013,YEAR($D61)&gt;2012),$B61,IF(AND(YEAR($B61)&gt;2012,YEAR($D61)&gt;2012),""))))</f>
        <v/>
      </c>
      <c r="AA61" s="133" t="str">
        <f>IF(Z61="","",+IF(YEAR($D61)&lt;2013,$D61,IF(AND(YEAR($B61)&lt;2013,YEAR($D61)&gt;2012),$AA$60)))</f>
        <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366"/>
      <c r="C62" s="367"/>
      <c r="D62" s="366"/>
      <c r="E62" s="406"/>
      <c r="F62" s="406"/>
      <c r="G62" s="367"/>
      <c r="H62" s="371"/>
      <c r="I62" s="372"/>
      <c r="J62" s="33"/>
      <c r="K62" s="371"/>
      <c r="L62" s="373"/>
      <c r="M62" s="372"/>
      <c r="N62" s="374"/>
      <c r="O62" s="375"/>
      <c r="P62" s="375"/>
      <c r="Q62" s="375"/>
      <c r="R62" s="375"/>
      <c r="S62" s="375"/>
      <c r="T62" s="375"/>
      <c r="U62" s="375"/>
      <c r="V62" s="375"/>
      <c r="W62" s="375"/>
      <c r="X62" s="376"/>
      <c r="Z62" s="133" t="str">
        <f t="shared" ref="Z62:Z67" si="3">IF($B62="","",+IF(AND(YEAR($B62)&lt;2013,YEAR($D62)&lt;2013),$B62,IF(AND(YEAR($B62)&lt;2013,YEAR($D62)&gt;2012),$B62,IF(AND(YEAR($B62)&gt;2012,YEAR($D62)&gt;2012),""))))</f>
        <v/>
      </c>
      <c r="AA62" s="133" t="str">
        <f>IF(Z62="","",+IF(YEAR($D62)&lt;2013,$D62,IF(AND(YEAR($B62)&lt;2013,YEAR($D62)&gt;2012),$AA$60)))</f>
        <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96"/>
      <c r="AF62" s="96"/>
      <c r="AG62" s="96"/>
      <c r="AH62" s="96"/>
      <c r="AI62" s="96"/>
    </row>
    <row r="63" spans="1:35">
      <c r="B63" s="366"/>
      <c r="C63" s="367"/>
      <c r="D63" s="366"/>
      <c r="E63" s="406"/>
      <c r="F63" s="406"/>
      <c r="G63" s="367"/>
      <c r="H63" s="371"/>
      <c r="I63" s="372"/>
      <c r="J63" s="33"/>
      <c r="K63" s="371"/>
      <c r="L63" s="373"/>
      <c r="M63" s="372"/>
      <c r="N63" s="374"/>
      <c r="O63" s="375"/>
      <c r="P63" s="375"/>
      <c r="Q63" s="375"/>
      <c r="R63" s="375"/>
      <c r="S63" s="375"/>
      <c r="T63" s="375"/>
      <c r="U63" s="375"/>
      <c r="V63" s="375"/>
      <c r="W63" s="375"/>
      <c r="X63" s="376"/>
      <c r="Z63" s="133" t="str">
        <f t="shared" si="3"/>
        <v/>
      </c>
      <c r="AA63" s="133" t="str">
        <f t="shared" ref="AA63:AA67" si="4">IF(Z63="","",+IF(YEAR($D63)&lt;2013,$D63,IF(AND(YEAR($B63)&lt;2013,YEAR($D63)&gt;2012),$AA$60)))</f>
        <v/>
      </c>
      <c r="AB63" s="141">
        <f t="shared" ref="AB63:AB67" si="5">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0</v>
      </c>
      <c r="AC63" s="142">
        <f t="shared" ref="AC63:AC67" si="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0</v>
      </c>
      <c r="AD63" s="138">
        <f t="shared" ref="AD63:AD67" si="7">IF(Z63="",0,+IF(OR(ISBLANK(Z63),ISBLANK(AA63),ISBLANK(AA63),Z63&gt;AA63),"",IF(AND(YEAR(Z63)=YEAR(AA63), MONTH(Z63)=MONTH(AA63),NOT(AND(DAY(Z63)=1,AA63=DATE(YEAR(AA63),MONTH(AA63+1),DAY(0))))),DATEDIF(Z63,AA63,"D")+1, MOD(DATEDIF(Z63,IF(DAY(Z63)=1,Z63,DATE(YEAR(Z63),MONTH(Z63)+1,1)),"D") + DATEDIF(IF(AA63=DATE(YEAR(AA63),MONTH(AA63)+1,DAY(0)),AA63,DATE(YEAR(AA63), MONTH(AA63),0)),AA63,"D"),30))))</f>
        <v>0</v>
      </c>
      <c r="AE63" s="96"/>
      <c r="AF63" s="96"/>
      <c r="AG63" s="96"/>
      <c r="AH63" s="96"/>
      <c r="AI63" s="96"/>
    </row>
    <row r="64" spans="1:35">
      <c r="B64" s="366"/>
      <c r="C64" s="367"/>
      <c r="D64" s="366"/>
      <c r="E64" s="406"/>
      <c r="F64" s="406"/>
      <c r="G64" s="367"/>
      <c r="H64" s="371"/>
      <c r="I64" s="372"/>
      <c r="J64" s="33"/>
      <c r="K64" s="371"/>
      <c r="L64" s="373"/>
      <c r="M64" s="372"/>
      <c r="N64" s="374"/>
      <c r="O64" s="375"/>
      <c r="P64" s="375"/>
      <c r="Q64" s="375"/>
      <c r="R64" s="375"/>
      <c r="S64" s="375"/>
      <c r="T64" s="375"/>
      <c r="U64" s="375"/>
      <c r="V64" s="375"/>
      <c r="W64" s="375"/>
      <c r="X64" s="376"/>
      <c r="Z64" s="133" t="str">
        <f t="shared" si="3"/>
        <v/>
      </c>
      <c r="AA64" s="133" t="str">
        <f t="shared" si="4"/>
        <v/>
      </c>
      <c r="AB64" s="141">
        <f t="shared" si="5"/>
        <v>0</v>
      </c>
      <c r="AC64" s="142">
        <f t="shared" si="6"/>
        <v>0</v>
      </c>
      <c r="AD64" s="138">
        <f t="shared" si="7"/>
        <v>0</v>
      </c>
      <c r="AE64" s="96"/>
      <c r="AF64" s="96"/>
      <c r="AG64" s="96"/>
      <c r="AH64" s="96"/>
      <c r="AI64" s="96"/>
    </row>
    <row r="65" spans="1:35">
      <c r="B65" s="366"/>
      <c r="C65" s="367"/>
      <c r="D65" s="366"/>
      <c r="E65" s="406"/>
      <c r="F65" s="406"/>
      <c r="G65" s="367"/>
      <c r="H65" s="371"/>
      <c r="I65" s="372"/>
      <c r="J65" s="33"/>
      <c r="K65" s="371"/>
      <c r="L65" s="373"/>
      <c r="M65" s="372"/>
      <c r="N65" s="374"/>
      <c r="O65" s="375"/>
      <c r="P65" s="375"/>
      <c r="Q65" s="375"/>
      <c r="R65" s="375"/>
      <c r="S65" s="375"/>
      <c r="T65" s="375"/>
      <c r="U65" s="375"/>
      <c r="V65" s="375"/>
      <c r="W65" s="375"/>
      <c r="X65" s="376"/>
      <c r="Z65" s="133" t="str">
        <f t="shared" si="3"/>
        <v/>
      </c>
      <c r="AA65" s="133" t="str">
        <f t="shared" si="4"/>
        <v/>
      </c>
      <c r="AB65" s="141">
        <f t="shared" si="5"/>
        <v>0</v>
      </c>
      <c r="AC65" s="142">
        <f t="shared" si="6"/>
        <v>0</v>
      </c>
      <c r="AD65" s="138">
        <f t="shared" si="7"/>
        <v>0</v>
      </c>
      <c r="AE65" s="96"/>
      <c r="AF65" s="96"/>
      <c r="AG65" s="96"/>
      <c r="AH65" s="96"/>
      <c r="AI65" s="96"/>
    </row>
    <row r="66" spans="1:35">
      <c r="B66" s="366"/>
      <c r="C66" s="367"/>
      <c r="D66" s="366"/>
      <c r="E66" s="406"/>
      <c r="F66" s="406"/>
      <c r="G66" s="367"/>
      <c r="H66" s="371"/>
      <c r="I66" s="372"/>
      <c r="J66" s="33"/>
      <c r="K66" s="371"/>
      <c r="L66" s="373"/>
      <c r="M66" s="372"/>
      <c r="N66" s="374"/>
      <c r="O66" s="375"/>
      <c r="P66" s="375"/>
      <c r="Q66" s="375"/>
      <c r="R66" s="375"/>
      <c r="S66" s="375"/>
      <c r="T66" s="375"/>
      <c r="U66" s="375"/>
      <c r="V66" s="375"/>
      <c r="W66" s="375"/>
      <c r="X66" s="376"/>
      <c r="Z66" s="133" t="str">
        <f t="shared" si="3"/>
        <v/>
      </c>
      <c r="AA66" s="133" t="str">
        <f t="shared" si="4"/>
        <v/>
      </c>
      <c r="AB66" s="141">
        <f t="shared" si="5"/>
        <v>0</v>
      </c>
      <c r="AC66" s="142">
        <f t="shared" si="6"/>
        <v>0</v>
      </c>
      <c r="AD66" s="138">
        <f t="shared" si="7"/>
        <v>0</v>
      </c>
      <c r="AE66" s="96"/>
      <c r="AF66" s="96"/>
      <c r="AG66" s="96"/>
      <c r="AH66" s="96"/>
      <c r="AI66" s="96"/>
    </row>
    <row r="67" spans="1:35" ht="19.5" customHeight="1">
      <c r="B67" s="377"/>
      <c r="C67" s="378"/>
      <c r="D67" s="377"/>
      <c r="E67" s="400"/>
      <c r="F67" s="400"/>
      <c r="G67" s="378"/>
      <c r="H67" s="401"/>
      <c r="I67" s="402"/>
      <c r="J67" s="149"/>
      <c r="K67" s="403"/>
      <c r="L67" s="404"/>
      <c r="M67" s="405"/>
      <c r="N67" s="382"/>
      <c r="O67" s="383"/>
      <c r="P67" s="383"/>
      <c r="Q67" s="383"/>
      <c r="R67" s="383"/>
      <c r="S67" s="383"/>
      <c r="T67" s="383"/>
      <c r="U67" s="383"/>
      <c r="V67" s="383"/>
      <c r="W67" s="383"/>
      <c r="X67" s="384"/>
      <c r="Z67" s="133" t="str">
        <f t="shared" si="3"/>
        <v/>
      </c>
      <c r="AA67" s="133" t="str">
        <f t="shared" si="4"/>
        <v/>
      </c>
      <c r="AB67" s="141">
        <f t="shared" si="5"/>
        <v>0</v>
      </c>
      <c r="AC67" s="142">
        <f t="shared" si="6"/>
        <v>0</v>
      </c>
      <c r="AD67" s="143">
        <f t="shared" si="7"/>
        <v>0</v>
      </c>
      <c r="AE67" s="96"/>
      <c r="AF67" s="96"/>
      <c r="AG67" s="96"/>
      <c r="AH67" s="96"/>
      <c r="AI67" s="96"/>
    </row>
    <row r="68" spans="1:35" ht="18.75" customHeight="1">
      <c r="B68" s="62"/>
      <c r="C68" s="62"/>
      <c r="D68" s="393" t="s">
        <v>70</v>
      </c>
      <c r="E68" s="393"/>
      <c r="F68" s="393"/>
      <c r="G68" s="394"/>
      <c r="H68" s="360">
        <v>0</v>
      </c>
      <c r="I68" s="360"/>
      <c r="J68" s="194">
        <v>0</v>
      </c>
      <c r="K68" s="395">
        <v>0</v>
      </c>
      <c r="L68" s="396"/>
      <c r="M68" s="397"/>
      <c r="N68" s="398"/>
      <c r="O68" s="399"/>
      <c r="P68" s="399"/>
      <c r="Q68" s="399"/>
      <c r="R68" s="399"/>
      <c r="S68" s="399"/>
      <c r="T68" s="399"/>
      <c r="U68" s="399"/>
      <c r="V68" s="399"/>
      <c r="W68" s="399"/>
      <c r="X68" s="399"/>
      <c r="Z68" s="95"/>
      <c r="AA68" s="95"/>
      <c r="AB68" s="97"/>
      <c r="AC68" s="98"/>
      <c r="AD68" s="99"/>
      <c r="AE68" s="96"/>
      <c r="AF68" s="96"/>
      <c r="AG68" s="96"/>
      <c r="AH68" s="96"/>
      <c r="AI68" s="96"/>
    </row>
    <row r="69" spans="1:35" ht="17.25" customHeight="1">
      <c r="A69" s="154" t="s">
        <v>72</v>
      </c>
      <c r="B69" s="100" t="s">
        <v>205</v>
      </c>
      <c r="C69" s="6"/>
      <c r="D69" s="6"/>
      <c r="E69" s="6"/>
      <c r="F69" s="6"/>
      <c r="G69" s="6"/>
      <c r="H69" s="6"/>
      <c r="I69" s="6"/>
      <c r="J69" s="6"/>
      <c r="K69" s="6"/>
      <c r="L69" s="6"/>
      <c r="M69" s="6"/>
      <c r="N69" s="6"/>
      <c r="O69" s="6"/>
      <c r="P69" s="6"/>
      <c r="Q69" s="190"/>
      <c r="R69" s="6"/>
      <c r="S69" s="6"/>
      <c r="T69" s="6"/>
      <c r="U69" s="190"/>
      <c r="V69" s="190"/>
      <c r="W69" s="190"/>
      <c r="X69" s="202"/>
      <c r="Z69" s="95"/>
      <c r="AA69" s="95"/>
      <c r="AB69" s="96"/>
      <c r="AC69" s="96"/>
      <c r="AD69" s="96"/>
      <c r="AE69" s="96"/>
      <c r="AF69" s="96"/>
      <c r="AG69" s="96"/>
      <c r="AH69" s="96"/>
      <c r="AI69" s="96"/>
    </row>
    <row r="70" spans="1:35" ht="16.5" customHeight="1">
      <c r="B70" s="363" t="s">
        <v>2</v>
      </c>
      <c r="C70" s="305"/>
      <c r="D70" s="363" t="s">
        <v>3</v>
      </c>
      <c r="E70" s="391"/>
      <c r="F70" s="391"/>
      <c r="G70" s="305"/>
      <c r="H70" s="296" t="s">
        <v>4</v>
      </c>
      <c r="I70" s="297"/>
      <c r="J70" s="8" t="s">
        <v>5</v>
      </c>
      <c r="K70" s="296" t="s">
        <v>29</v>
      </c>
      <c r="L70" s="392"/>
      <c r="M70" s="297"/>
      <c r="N70" s="363" t="s">
        <v>24</v>
      </c>
      <c r="O70" s="391"/>
      <c r="P70" s="391"/>
      <c r="Q70" s="391"/>
      <c r="R70" s="391"/>
      <c r="S70" s="391"/>
      <c r="T70" s="391"/>
      <c r="U70" s="391"/>
      <c r="V70" s="391"/>
      <c r="W70" s="391"/>
      <c r="X70" s="305"/>
      <c r="Z70" s="95"/>
      <c r="AA70" s="95">
        <v>41274</v>
      </c>
      <c r="AB70" s="96"/>
      <c r="AC70" s="96"/>
      <c r="AD70" s="96"/>
      <c r="AE70" s="96"/>
      <c r="AF70" s="95">
        <v>41275</v>
      </c>
      <c r="AG70" s="95"/>
      <c r="AH70" s="96"/>
      <c r="AI70" s="96"/>
    </row>
    <row r="71" spans="1:35">
      <c r="B71" s="366">
        <v>40892</v>
      </c>
      <c r="C71" s="367"/>
      <c r="D71" s="368">
        <v>40892</v>
      </c>
      <c r="E71" s="369"/>
      <c r="F71" s="369"/>
      <c r="G71" s="370"/>
      <c r="H71" s="385">
        <v>0</v>
      </c>
      <c r="I71" s="386"/>
      <c r="J71" s="31">
        <v>0</v>
      </c>
      <c r="K71" s="385">
        <v>1</v>
      </c>
      <c r="L71" s="387"/>
      <c r="M71" s="386"/>
      <c r="N71" s="388"/>
      <c r="O71" s="389"/>
      <c r="P71" s="389"/>
      <c r="Q71" s="389"/>
      <c r="R71" s="389"/>
      <c r="S71" s="389"/>
      <c r="T71" s="389"/>
      <c r="U71" s="389"/>
      <c r="V71" s="389"/>
      <c r="W71" s="389"/>
      <c r="X71" s="390"/>
      <c r="Z71" s="133">
        <f>IF($B$71="","",+IF(AND(YEAR($B$71)&lt;2013,YEAR($D$71)&lt;2013),$B$71,IF(AND(YEAR($B$71)&lt;2013,YEAR($D$71)&gt;2012),$B$71,IF(AND(YEAR($B$71)&gt;2012,YEAR($D$71)&gt;2012),""))))</f>
        <v>40892</v>
      </c>
      <c r="AA71" s="133">
        <f>IF(OR($D$71="",AND(YEAR($B$71)&gt;2012,YEAR($D$71)&gt;2012)),"",+IF(YEAR($D$71)&lt;2013,$D$71,IF(AND(YEAR($B$71)&lt;2013,YEAR($D$71)&gt;2012),$AA$70)))</f>
        <v>40892</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1</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366"/>
      <c r="C72" s="367"/>
      <c r="D72" s="368"/>
      <c r="E72" s="369"/>
      <c r="F72" s="369"/>
      <c r="G72" s="370"/>
      <c r="H72" s="371"/>
      <c r="I72" s="372"/>
      <c r="J72" s="33"/>
      <c r="K72" s="371"/>
      <c r="L72" s="373"/>
      <c r="M72" s="372"/>
      <c r="N72" s="374"/>
      <c r="O72" s="375"/>
      <c r="P72" s="375"/>
      <c r="Q72" s="375"/>
      <c r="R72" s="375"/>
      <c r="S72" s="375"/>
      <c r="T72" s="375"/>
      <c r="U72" s="375"/>
      <c r="V72" s="375"/>
      <c r="W72" s="375"/>
      <c r="X72" s="376"/>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366"/>
      <c r="C73" s="367"/>
      <c r="D73" s="368"/>
      <c r="E73" s="369"/>
      <c r="F73" s="369"/>
      <c r="G73" s="370"/>
      <c r="H73" s="371"/>
      <c r="I73" s="372"/>
      <c r="J73" s="33"/>
      <c r="K73" s="371"/>
      <c r="L73" s="373"/>
      <c r="M73" s="372"/>
      <c r="N73" s="374"/>
      <c r="O73" s="375"/>
      <c r="P73" s="375"/>
      <c r="Q73" s="375"/>
      <c r="R73" s="375"/>
      <c r="S73" s="375"/>
      <c r="T73" s="375"/>
      <c r="U73" s="375"/>
      <c r="V73" s="375"/>
      <c r="W73" s="375"/>
      <c r="X73" s="376"/>
      <c r="Z73" s="133" t="str">
        <f t="shared" ref="Z73:Z82" si="8">IF($B$87="","",+IF(AND(YEAR($B$87)&lt;2013,YEAR($D$87)&lt;2013),$B$87,IF(AND(YEAR($B$87)&lt;2013,YEAR($D$87)&gt;2012),$B$87,IF(AND(YEAR($B$87)&gt;2012,YEAR($D$87)&gt;2012),""))))</f>
        <v/>
      </c>
      <c r="AA73" s="133" t="str">
        <f t="shared" ref="AA73:AA82" si="9">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0">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1">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2">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3">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366"/>
      <c r="C74" s="367"/>
      <c r="D74" s="368"/>
      <c r="E74" s="369"/>
      <c r="F74" s="369"/>
      <c r="G74" s="370"/>
      <c r="H74" s="371"/>
      <c r="I74" s="372"/>
      <c r="J74" s="33"/>
      <c r="K74" s="371"/>
      <c r="L74" s="373"/>
      <c r="M74" s="372"/>
      <c r="N74" s="374"/>
      <c r="O74" s="375"/>
      <c r="P74" s="375"/>
      <c r="Q74" s="375"/>
      <c r="R74" s="375"/>
      <c r="S74" s="375"/>
      <c r="T74" s="375"/>
      <c r="U74" s="375"/>
      <c r="V74" s="375"/>
      <c r="W74" s="375"/>
      <c r="X74" s="376"/>
      <c r="Z74" s="133" t="str">
        <f t="shared" si="8"/>
        <v/>
      </c>
      <c r="AA74" s="133" t="str">
        <f t="shared" si="9"/>
        <v/>
      </c>
      <c r="AB74" s="141">
        <f t="shared" ref="AB74:AB86" si="14">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0"/>
        <v>0</v>
      </c>
      <c r="AD74" s="138">
        <f t="shared" si="11"/>
        <v>0</v>
      </c>
      <c r="AE74" s="96"/>
      <c r="AF74" s="133" t="str">
        <f t="shared" ref="AF74" si="15">IF($B89="","",+IF(AND(YEAR($B89)&lt;2013,YEAR($D89)&lt;2013),"",IF(AND(YEAR($B89)&lt;2013,YEAR($D89)&gt;2012),$AF$70,IF(AND(YEAR($B89)&gt;2012,YEAR($D89)&gt;2012),$B89,""))))</f>
        <v/>
      </c>
      <c r="AG74" s="133" t="str">
        <f t="shared" ref="AG74" si="16">IF($D89="","",+IF(YEAR($D89)&lt;2013,"",$D89))</f>
        <v/>
      </c>
      <c r="AH74" s="141">
        <f t="shared" si="12"/>
        <v>0</v>
      </c>
      <c r="AI74" s="142">
        <f t="shared" si="13"/>
        <v>0</v>
      </c>
    </row>
    <row r="75" spans="1:35">
      <c r="B75" s="366"/>
      <c r="C75" s="367"/>
      <c r="D75" s="368"/>
      <c r="E75" s="369"/>
      <c r="F75" s="369"/>
      <c r="G75" s="370"/>
      <c r="H75" s="371"/>
      <c r="I75" s="372"/>
      <c r="J75" s="33"/>
      <c r="K75" s="371"/>
      <c r="L75" s="373"/>
      <c r="M75" s="372"/>
      <c r="N75" s="374"/>
      <c r="O75" s="375"/>
      <c r="P75" s="375"/>
      <c r="Q75" s="375"/>
      <c r="R75" s="375"/>
      <c r="S75" s="375"/>
      <c r="T75" s="375"/>
      <c r="U75" s="375"/>
      <c r="V75" s="375"/>
      <c r="W75" s="375"/>
      <c r="X75" s="376"/>
      <c r="Z75" s="133" t="str">
        <f t="shared" si="8"/>
        <v/>
      </c>
      <c r="AA75" s="133" t="str">
        <f t="shared" si="9"/>
        <v/>
      </c>
      <c r="AB75" s="141">
        <f t="shared" si="14"/>
        <v>0</v>
      </c>
      <c r="AC75" s="142">
        <f t="shared" si="10"/>
        <v>0</v>
      </c>
      <c r="AD75" s="138">
        <f t="shared" si="11"/>
        <v>0</v>
      </c>
      <c r="AE75" s="96"/>
      <c r="AF75" s="133" t="str">
        <f>IF($B89="","",+IF(AND(YEAR($B89)&lt;2013,YEAR($D89)&lt;2013),"",IF(AND(YEAR($B89)&lt;2013,YEAR($D89)&gt;2012),$AF$70,IF(AND(YEAR($B89)&gt;2012,YEAR($D89)&gt;2012),$B89,""))))</f>
        <v/>
      </c>
      <c r="AG75" s="133" t="str">
        <f>IF($D89="","",+IF(YEAR($D89)&lt;2013,"",$D89))</f>
        <v/>
      </c>
      <c r="AH75" s="141">
        <f t="shared" si="12"/>
        <v>0</v>
      </c>
      <c r="AI75" s="142">
        <f t="shared" si="13"/>
        <v>0</v>
      </c>
    </row>
    <row r="76" spans="1:35" ht="15.75" thickBot="1">
      <c r="B76" s="366"/>
      <c r="C76" s="367"/>
      <c r="D76" s="368"/>
      <c r="E76" s="369"/>
      <c r="F76" s="369"/>
      <c r="G76" s="370"/>
      <c r="H76" s="371"/>
      <c r="I76" s="372"/>
      <c r="J76" s="33"/>
      <c r="K76" s="371"/>
      <c r="L76" s="373"/>
      <c r="M76" s="372"/>
      <c r="N76" s="374"/>
      <c r="O76" s="375"/>
      <c r="P76" s="375"/>
      <c r="Q76" s="375"/>
      <c r="R76" s="375"/>
      <c r="S76" s="375"/>
      <c r="T76" s="375"/>
      <c r="U76" s="375"/>
      <c r="V76" s="375"/>
      <c r="W76" s="375"/>
      <c r="X76" s="376"/>
      <c r="Z76" s="133" t="str">
        <f t="shared" si="8"/>
        <v/>
      </c>
      <c r="AA76" s="133" t="str">
        <f t="shared" si="9"/>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0"/>
        <v>0</v>
      </c>
      <c r="AD76" s="138">
        <f t="shared" si="11"/>
        <v>0</v>
      </c>
      <c r="AE76" s="96"/>
      <c r="AF76" s="133" t="str">
        <f>IF($B90="","",+IF(AND(YEAR($B90)&lt;2013,YEAR($D90)&lt;2013),"",IF(AND(YEAR($B90)&lt;2013,YEAR($D90)&gt;2012),$AF$70,IF(AND(YEAR($B90)&gt;2012,YEAR($D90)&gt;2012),$B90,""))))</f>
        <v/>
      </c>
      <c r="AG76" s="133" t="str">
        <f>IF($D$90="","",+IF(YEAR($D$90)&gt;2012,$D$30,$D$90))</f>
        <v/>
      </c>
      <c r="AH76" s="141">
        <f t="shared" si="12"/>
        <v>0</v>
      </c>
      <c r="AI76" s="142">
        <f t="shared" si="13"/>
        <v>0</v>
      </c>
    </row>
    <row r="77" spans="1:35" ht="15.75" thickBot="1">
      <c r="B77" s="366"/>
      <c r="C77" s="367"/>
      <c r="D77" s="368"/>
      <c r="E77" s="369"/>
      <c r="F77" s="369"/>
      <c r="G77" s="370"/>
      <c r="H77" s="371"/>
      <c r="I77" s="372"/>
      <c r="J77" s="33"/>
      <c r="K77" s="371"/>
      <c r="L77" s="373"/>
      <c r="M77" s="372"/>
      <c r="N77" s="374"/>
      <c r="O77" s="375"/>
      <c r="P77" s="375"/>
      <c r="Q77" s="375"/>
      <c r="R77" s="375"/>
      <c r="S77" s="375"/>
      <c r="T77" s="375"/>
      <c r="U77" s="375"/>
      <c r="V77" s="375"/>
      <c r="W77" s="375"/>
      <c r="X77" s="376"/>
      <c r="Z77" s="133" t="str">
        <f t="shared" si="8"/>
        <v/>
      </c>
      <c r="AA77" s="133" t="str">
        <f t="shared" si="9"/>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0"/>
        <v>0</v>
      </c>
      <c r="AD77" s="138">
        <f t="shared" si="11"/>
        <v>0</v>
      </c>
      <c r="AE77" s="96"/>
      <c r="AF77" s="133" t="str">
        <f t="shared" ref="AF77" si="17">IF($B91="","",+IF(AND(YEAR($B91)&lt;2013,YEAR($D91)&lt;2013),"",IF(AND(YEAR($B91)&lt;2013,YEAR($D91)&gt;2012),$AF$70,IF(AND(YEAR($B91)&gt;2012,YEAR($D91)&gt;2012),$B91,""))))</f>
        <v/>
      </c>
      <c r="AG77" s="133" t="str">
        <f t="shared" ref="AG77" si="18">IF($D$90="","",+IF(YEAR($D$90)&gt;2012,$D$30,$D$90))</f>
        <v/>
      </c>
      <c r="AH77" s="144" t="e">
        <f>SUM(AH71:AH76) + FLOOR((SUM(AI71:AI76) + FLOOR(SUM(#REF!)/30,1))/12,1)</f>
        <v>#REF!</v>
      </c>
      <c r="AI77" s="145">
        <f>MOD((SUM(AI71:AI76) + FLOOR(SUM(AH71:AH76)/30,1)),12)</f>
        <v>0</v>
      </c>
    </row>
    <row r="78" spans="1:35">
      <c r="B78" s="366"/>
      <c r="C78" s="367"/>
      <c r="D78" s="368"/>
      <c r="E78" s="369"/>
      <c r="F78" s="369"/>
      <c r="G78" s="370"/>
      <c r="H78" s="371"/>
      <c r="I78" s="372"/>
      <c r="J78" s="33"/>
      <c r="K78" s="371"/>
      <c r="L78" s="373"/>
      <c r="M78" s="372"/>
      <c r="N78" s="374"/>
      <c r="O78" s="375"/>
      <c r="P78" s="375"/>
      <c r="Q78" s="375"/>
      <c r="R78" s="375"/>
      <c r="S78" s="375"/>
      <c r="T78" s="375"/>
      <c r="U78" s="375"/>
      <c r="V78" s="375"/>
      <c r="W78" s="375"/>
      <c r="X78" s="376"/>
      <c r="Z78" s="133" t="str">
        <f t="shared" si="8"/>
        <v/>
      </c>
      <c r="AA78" s="133" t="str">
        <f t="shared" si="9"/>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0"/>
        <v>0</v>
      </c>
      <c r="AD78" s="138">
        <f t="shared" si="11"/>
        <v>0</v>
      </c>
      <c r="AE78" s="96"/>
      <c r="AF78" s="96"/>
      <c r="AG78" s="96"/>
      <c r="AH78" s="96"/>
      <c r="AI78" s="96"/>
    </row>
    <row r="79" spans="1:35">
      <c r="B79" s="366"/>
      <c r="C79" s="367"/>
      <c r="D79" s="368"/>
      <c r="E79" s="369"/>
      <c r="F79" s="369"/>
      <c r="G79" s="370"/>
      <c r="H79" s="371"/>
      <c r="I79" s="372"/>
      <c r="J79" s="33"/>
      <c r="K79" s="371"/>
      <c r="L79" s="373"/>
      <c r="M79" s="372"/>
      <c r="N79" s="374"/>
      <c r="O79" s="375"/>
      <c r="P79" s="375"/>
      <c r="Q79" s="375"/>
      <c r="R79" s="375"/>
      <c r="S79" s="375"/>
      <c r="T79" s="375"/>
      <c r="U79" s="375"/>
      <c r="V79" s="375"/>
      <c r="W79" s="375"/>
      <c r="X79" s="376"/>
      <c r="Z79" s="133" t="str">
        <f t="shared" si="8"/>
        <v/>
      </c>
      <c r="AA79" s="133" t="str">
        <f t="shared" si="9"/>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0"/>
        <v>0</v>
      </c>
      <c r="AD79" s="138">
        <f t="shared" si="11"/>
        <v>0</v>
      </c>
      <c r="AE79" s="96"/>
      <c r="AF79" s="96"/>
      <c r="AG79" s="96"/>
      <c r="AH79" s="96"/>
      <c r="AI79" s="96"/>
    </row>
    <row r="80" spans="1:35">
      <c r="B80" s="366"/>
      <c r="C80" s="367"/>
      <c r="D80" s="368"/>
      <c r="E80" s="369"/>
      <c r="F80" s="369"/>
      <c r="G80" s="370"/>
      <c r="H80" s="371"/>
      <c r="I80" s="372"/>
      <c r="J80" s="33"/>
      <c r="K80" s="371"/>
      <c r="L80" s="373"/>
      <c r="M80" s="372"/>
      <c r="N80" s="374"/>
      <c r="O80" s="375"/>
      <c r="P80" s="375"/>
      <c r="Q80" s="375"/>
      <c r="R80" s="375"/>
      <c r="S80" s="375"/>
      <c r="T80" s="375"/>
      <c r="U80" s="375"/>
      <c r="V80" s="375"/>
      <c r="W80" s="375"/>
      <c r="X80" s="376"/>
      <c r="Z80" s="133" t="str">
        <f t="shared" si="8"/>
        <v/>
      </c>
      <c r="AA80" s="133" t="str">
        <f t="shared" si="9"/>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0"/>
        <v>0</v>
      </c>
      <c r="AD80" s="138">
        <f t="shared" si="11"/>
        <v>0</v>
      </c>
      <c r="AE80" s="96"/>
      <c r="AF80" s="96"/>
      <c r="AG80" s="96"/>
      <c r="AH80" s="96"/>
      <c r="AI80" s="96"/>
    </row>
    <row r="81" spans="1:35">
      <c r="B81" s="366"/>
      <c r="C81" s="367"/>
      <c r="D81" s="368"/>
      <c r="E81" s="369"/>
      <c r="F81" s="369"/>
      <c r="G81" s="370"/>
      <c r="H81" s="371"/>
      <c r="I81" s="372"/>
      <c r="J81" s="33"/>
      <c r="K81" s="371"/>
      <c r="L81" s="373"/>
      <c r="M81" s="372"/>
      <c r="N81" s="374"/>
      <c r="O81" s="375"/>
      <c r="P81" s="375"/>
      <c r="Q81" s="375"/>
      <c r="R81" s="375"/>
      <c r="S81" s="375"/>
      <c r="T81" s="375"/>
      <c r="U81" s="375"/>
      <c r="V81" s="375"/>
      <c r="W81" s="375"/>
      <c r="X81" s="376"/>
      <c r="Z81" s="133" t="str">
        <f t="shared" si="8"/>
        <v/>
      </c>
      <c r="AA81" s="133" t="str">
        <f t="shared" si="9"/>
        <v/>
      </c>
      <c r="AB81" s="141">
        <f t="shared" si="14"/>
        <v>0</v>
      </c>
      <c r="AC81" s="142">
        <f t="shared" si="10"/>
        <v>0</v>
      </c>
      <c r="AD81" s="138">
        <f t="shared" si="11"/>
        <v>0</v>
      </c>
      <c r="AE81" s="96"/>
      <c r="AF81" s="96"/>
      <c r="AG81" s="96"/>
      <c r="AH81" s="96"/>
      <c r="AI81" s="96"/>
    </row>
    <row r="82" spans="1:35">
      <c r="B82" s="366"/>
      <c r="C82" s="367"/>
      <c r="D82" s="368"/>
      <c r="E82" s="369"/>
      <c r="F82" s="369"/>
      <c r="G82" s="370"/>
      <c r="H82" s="371"/>
      <c r="I82" s="372"/>
      <c r="J82" s="33"/>
      <c r="K82" s="371"/>
      <c r="L82" s="373"/>
      <c r="M82" s="372"/>
      <c r="N82" s="374"/>
      <c r="O82" s="375"/>
      <c r="P82" s="375"/>
      <c r="Q82" s="375"/>
      <c r="R82" s="375"/>
      <c r="S82" s="375"/>
      <c r="T82" s="375"/>
      <c r="U82" s="375"/>
      <c r="V82" s="375"/>
      <c r="W82" s="375"/>
      <c r="X82" s="376"/>
      <c r="Z82" s="133" t="str">
        <f t="shared" si="8"/>
        <v/>
      </c>
      <c r="AA82" s="133" t="str">
        <f t="shared" si="9"/>
        <v/>
      </c>
      <c r="AB82" s="141">
        <f t="shared" si="14"/>
        <v>0</v>
      </c>
      <c r="AC82" s="142">
        <f t="shared" si="10"/>
        <v>0</v>
      </c>
      <c r="AD82" s="138">
        <f t="shared" si="11"/>
        <v>0</v>
      </c>
      <c r="AE82" s="96"/>
      <c r="AF82" s="96"/>
      <c r="AG82" s="96"/>
      <c r="AH82" s="96"/>
      <c r="AI82" s="96"/>
    </row>
    <row r="83" spans="1:35" ht="13.5" customHeight="1">
      <c r="B83" s="366"/>
      <c r="C83" s="367"/>
      <c r="D83" s="368"/>
      <c r="E83" s="369"/>
      <c r="F83" s="369"/>
      <c r="G83" s="370"/>
      <c r="H83" s="371"/>
      <c r="I83" s="372"/>
      <c r="J83" s="33"/>
      <c r="K83" s="371"/>
      <c r="L83" s="373"/>
      <c r="M83" s="372"/>
      <c r="N83" s="374"/>
      <c r="O83" s="375"/>
      <c r="P83" s="375"/>
      <c r="Q83" s="375"/>
      <c r="R83" s="375"/>
      <c r="S83" s="375"/>
      <c r="T83" s="375"/>
      <c r="U83" s="375"/>
      <c r="V83" s="375"/>
      <c r="W83" s="375"/>
      <c r="X83" s="376"/>
      <c r="Z83" s="133" t="str">
        <f>IF($B$88="","",+IF(AND(YEAR($B$88)&lt;2013,YEAR($D$88)&lt;2013),$B$88,IF(AND(YEAR($B$88)&lt;2013,YEAR($D$88)&gt;2012),$B$88,IF(AND(YEAR($B$88)&gt;2012,YEAR($D$88)&gt;2012),""))))</f>
        <v/>
      </c>
      <c r="AA83" s="133" t="str">
        <f>IF(OR($D$88="",AND(YEAR($B$88)&gt;2012,YEAR($D$88)&gt;2012)),"",+IF(YEAR($D$88)&lt;2013,$D$88,IF(AND(YEAR($B$88)&lt;2013,YEAR($D$88)&gt;2012),$AA$70)))</f>
        <v/>
      </c>
      <c r="AB83" s="141">
        <f t="shared" si="14"/>
        <v>0</v>
      </c>
      <c r="AC83" s="142">
        <f t="shared" si="10"/>
        <v>0</v>
      </c>
      <c r="AD83" s="138">
        <f t="shared" si="11"/>
        <v>0</v>
      </c>
      <c r="AE83" s="96"/>
      <c r="AF83" s="96"/>
      <c r="AG83" s="96"/>
      <c r="AH83" s="96"/>
      <c r="AI83" s="96"/>
    </row>
    <row r="84" spans="1:35">
      <c r="B84" s="366"/>
      <c r="C84" s="367"/>
      <c r="D84" s="368"/>
      <c r="E84" s="369"/>
      <c r="F84" s="369"/>
      <c r="G84" s="370"/>
      <c r="H84" s="371"/>
      <c r="I84" s="372"/>
      <c r="J84" s="33"/>
      <c r="K84" s="371"/>
      <c r="L84" s="373"/>
      <c r="M84" s="372"/>
      <c r="N84" s="374"/>
      <c r="O84" s="375"/>
      <c r="P84" s="375"/>
      <c r="Q84" s="375"/>
      <c r="R84" s="375"/>
      <c r="S84" s="375"/>
      <c r="T84" s="375"/>
      <c r="U84" s="375"/>
      <c r="V84" s="375"/>
      <c r="W84" s="375"/>
      <c r="X84" s="376"/>
      <c r="Z84" s="133" t="str">
        <f>IF($B$89="","",+IF(AND(YEAR($B$89)&lt;2013,YEAR($D$89)&lt;2013),$B$89,IF(AND(YEAR($B$89)&lt;2013,YEAR($D$89)&gt;2012),$B$89,IF(AND(YEAR($B$89)&gt;2012,YEAR($D$89)&gt;2012),""))))</f>
        <v/>
      </c>
      <c r="AA84" s="133" t="str">
        <f>IF(OR($D$89="",AND(YEAR($B$89)&gt;2012,YEAR($D$89)&gt;2012)),"",+IF(YEAR($D$89)&lt;2013,$D$89,IF(AND(YEAR($B$89)&lt;2013,YEAR($D$89)&gt;2012),$AA$70)))</f>
        <v/>
      </c>
      <c r="AB84" s="141">
        <f t="shared" si="14"/>
        <v>0</v>
      </c>
      <c r="AC84" s="142">
        <f t="shared" si="10"/>
        <v>0</v>
      </c>
      <c r="AD84" s="138">
        <f t="shared" si="11"/>
        <v>0</v>
      </c>
      <c r="AE84" s="96"/>
      <c r="AF84" s="96"/>
      <c r="AG84" s="96"/>
      <c r="AH84" s="96"/>
      <c r="AI84" s="96"/>
    </row>
    <row r="85" spans="1:35">
      <c r="B85" s="366"/>
      <c r="C85" s="367"/>
      <c r="D85" s="368"/>
      <c r="E85" s="369"/>
      <c r="F85" s="369"/>
      <c r="G85" s="370"/>
      <c r="H85" s="371"/>
      <c r="I85" s="372"/>
      <c r="J85" s="33"/>
      <c r="K85" s="371"/>
      <c r="L85" s="373"/>
      <c r="M85" s="372"/>
      <c r="N85" s="374"/>
      <c r="O85" s="375"/>
      <c r="P85" s="375"/>
      <c r="Q85" s="375"/>
      <c r="R85" s="375"/>
      <c r="S85" s="375"/>
      <c r="T85" s="375"/>
      <c r="U85" s="375"/>
      <c r="V85" s="375"/>
      <c r="W85" s="375"/>
      <c r="X85" s="376"/>
      <c r="Z85" s="133" t="str">
        <f t="shared" ref="Z85" si="19">IF($B$89="","",+IF(AND(YEAR($B$89)&lt;2013,YEAR($D$89)&lt;2013),$B$89,IF(AND(YEAR($B$89)&lt;2013,YEAR($D$89)&gt;2012),$B$89,IF(AND(YEAR($B$89)&gt;2012,YEAR($D$89)&gt;2012),""))))</f>
        <v/>
      </c>
      <c r="AA85" s="133" t="str">
        <f t="shared" ref="AA85" si="20">IF(OR($D$89="",AND(YEAR($B$89)&gt;2012,YEAR($D$89)&gt;2012)),"",+IF(YEAR($D$89)&lt;2013,$D$89,IF(AND(YEAR($B$89)&lt;2013,YEAR($D$89)&gt;2012),$AA$70)))</f>
        <v/>
      </c>
      <c r="AB85" s="141">
        <f t="shared" si="14"/>
        <v>0</v>
      </c>
      <c r="AC85" s="142">
        <f t="shared" si="10"/>
        <v>0</v>
      </c>
      <c r="AD85" s="138">
        <f t="shared" si="11"/>
        <v>0</v>
      </c>
      <c r="AE85" s="96"/>
      <c r="AF85" s="96"/>
      <c r="AG85" s="96"/>
      <c r="AH85" s="96"/>
      <c r="AI85" s="96"/>
    </row>
    <row r="86" spans="1:35">
      <c r="B86" s="366"/>
      <c r="C86" s="367"/>
      <c r="D86" s="368"/>
      <c r="E86" s="369"/>
      <c r="F86" s="369"/>
      <c r="G86" s="370"/>
      <c r="H86" s="371"/>
      <c r="I86" s="372"/>
      <c r="J86" s="33"/>
      <c r="K86" s="371"/>
      <c r="L86" s="373"/>
      <c r="M86" s="372"/>
      <c r="N86" s="374"/>
      <c r="O86" s="375"/>
      <c r="P86" s="375"/>
      <c r="Q86" s="375"/>
      <c r="R86" s="375"/>
      <c r="S86" s="375"/>
      <c r="T86" s="375"/>
      <c r="U86" s="375"/>
      <c r="V86" s="375"/>
      <c r="W86" s="375"/>
      <c r="X86" s="376"/>
      <c r="Z86" s="133" t="str">
        <f>IF($B$90="","",+IF(AND(YEAR($B$90)&lt;2013,YEAR($D$90)&lt;2013),$B$90,IF(AND(YEAR($B$90)&lt;2013,YEAR($D$90)&gt;2012),$B$90,IF(AND(YEAR($B$90)&gt;2012,YEAR($D$90)&gt;2012),""))))</f>
        <v/>
      </c>
      <c r="AA86" s="133" t="str">
        <f>IF(OR($D$90="",AND(YEAR($B$90)&gt;2012,YEAR($D$90)&gt;2012)),"",+IF(YEAR($D$90)&lt;2013,$D$90,IF(AND(YEAR($B$90)&lt;2013,YEAR($D$90)&gt;2012),$AA$70)))</f>
        <v/>
      </c>
      <c r="AB86" s="141">
        <f t="shared" si="14"/>
        <v>0</v>
      </c>
      <c r="AC86" s="142">
        <f t="shared" si="10"/>
        <v>0</v>
      </c>
      <c r="AD86" s="138">
        <f t="shared" si="11"/>
        <v>0</v>
      </c>
      <c r="AE86" s="96"/>
      <c r="AF86" s="96"/>
      <c r="AG86" s="96"/>
      <c r="AH86" s="96"/>
      <c r="AI86" s="96"/>
    </row>
    <row r="87" spans="1:35">
      <c r="B87" s="366"/>
      <c r="C87" s="367"/>
      <c r="D87" s="368"/>
      <c r="E87" s="369"/>
      <c r="F87" s="369"/>
      <c r="G87" s="370"/>
      <c r="H87" s="371"/>
      <c r="I87" s="372"/>
      <c r="J87" s="33"/>
      <c r="K87" s="371"/>
      <c r="L87" s="373"/>
      <c r="M87" s="372"/>
      <c r="N87" s="374"/>
      <c r="O87" s="375"/>
      <c r="P87" s="375"/>
      <c r="Q87" s="375"/>
      <c r="R87" s="375"/>
      <c r="S87" s="375"/>
      <c r="T87" s="375"/>
      <c r="U87" s="375"/>
      <c r="V87" s="375"/>
      <c r="W87" s="375"/>
      <c r="X87" s="376"/>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366"/>
      <c r="C88" s="367"/>
      <c r="D88" s="368"/>
      <c r="E88" s="369"/>
      <c r="F88" s="369"/>
      <c r="G88" s="370"/>
      <c r="H88" s="371"/>
      <c r="I88" s="372"/>
      <c r="J88" s="33"/>
      <c r="K88" s="371"/>
      <c r="L88" s="373"/>
      <c r="M88" s="372"/>
      <c r="N88" s="374"/>
      <c r="O88" s="375"/>
      <c r="P88" s="375"/>
      <c r="Q88" s="375"/>
      <c r="R88" s="375"/>
      <c r="S88" s="375"/>
      <c r="T88" s="375"/>
      <c r="U88" s="375"/>
      <c r="V88" s="375"/>
      <c r="W88" s="375"/>
      <c r="X88" s="376"/>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1">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2">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3">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366"/>
      <c r="C89" s="367"/>
      <c r="D89" s="368"/>
      <c r="E89" s="369"/>
      <c r="F89" s="369"/>
      <c r="G89" s="370"/>
      <c r="H89" s="371"/>
      <c r="I89" s="372"/>
      <c r="J89" s="33"/>
      <c r="K89" s="371"/>
      <c r="L89" s="373"/>
      <c r="M89" s="372"/>
      <c r="N89" s="374"/>
      <c r="O89" s="375"/>
      <c r="P89" s="375"/>
      <c r="Q89" s="375"/>
      <c r="R89" s="375"/>
      <c r="S89" s="375"/>
      <c r="T89" s="375"/>
      <c r="U89" s="375"/>
      <c r="V89" s="375"/>
      <c r="W89" s="375"/>
      <c r="X89" s="376"/>
      <c r="Z89" s="133" t="str">
        <f>IF($B$89="","",+IF(AND(YEAR($B$89)&lt;2013,YEAR($D$89)&lt;2013),$B$89,IF(AND(YEAR($B$89)&lt;2013,YEAR($D$89)&gt;2012),$B$89,IF(AND(YEAR($B$89)&gt;2012,YEAR($D$89)&gt;2012),""))))</f>
        <v/>
      </c>
      <c r="AA89" s="133" t="str">
        <f>IF(OR($D$89="",AND(YEAR($B$89)&gt;2012,YEAR($D$89)&gt;2012)),"",+IF(YEAR($D$89)&lt;2013,$D$89,IF(AND(YEAR($B$89)&lt;2013,YEAR($D$89)&gt;2012),$AA$70)))</f>
        <v/>
      </c>
      <c r="AB89" s="141">
        <f t="shared" si="21"/>
        <v>0</v>
      </c>
      <c r="AC89" s="142">
        <f t="shared" si="22"/>
        <v>0</v>
      </c>
      <c r="AD89" s="138">
        <f t="shared" si="23"/>
        <v>0</v>
      </c>
      <c r="AE89" s="96"/>
      <c r="AF89" s="96"/>
      <c r="AG89" s="96"/>
      <c r="AH89" s="96"/>
      <c r="AI89" s="96"/>
    </row>
    <row r="90" spans="1:35" ht="15.75" thickBot="1">
      <c r="B90" s="377"/>
      <c r="C90" s="378"/>
      <c r="D90" s="368"/>
      <c r="E90" s="369"/>
      <c r="F90" s="369"/>
      <c r="G90" s="370"/>
      <c r="H90" s="379" t="str">
        <f t="shared" ref="H90" si="24">+IF(OR(ISBLANK(B90),ISBLANK(D90),B90&gt;D90),"",IF(AND(YEAR(B90)=YEAR(D90),MONTH(B90)=MONTH(D90)),0,FLOOR((IF(IF(DAY(B90)=1,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MONTH(D90),0)),D90,"D"))/30,1))/12,1)))</f>
        <v/>
      </c>
      <c r="I90" s="380"/>
      <c r="J90" s="52" t="str">
        <f t="shared" ref="J90" si="25">+IF(OR(ISBLANK(B90),ISBLANK(D90),ISBLANK(D90),B90&gt;D90),"",IF(AND(YEAR(B90)=YEAR(D90), MONTH(B90)=MONTH(D90),NOT(AND(DAY(B90)=1,D90=DATE(YEAR(D90),MONTH(D90+1),DAY(0))))),0,MOD(IF(IF(DAY(B90)=1, B90,DATE(YEAR(B90),MONTH(B90)+1,1))&lt;IF(D90= DATE(YEAR(D90),MONTH(D90)+1,DAY(0)), D90, DATE(YEAR(D90), MONTH(D90),1)),DATEDIF(IF(DAY(B90)=1, B90,DATE(YEAR(B90),MONTH(B90)+1,1)),IF(D90= DATE(YEAR(D90),MONTH(D90)+1,DAY(0)), D90+1, DATE(YEAR(D90), MONTH(D90),1)),"M"),0) + FLOOR((DATEDIF(B90,IF(DAY(B90)=1,B90,DATE(YEAR(B90),MONTH(B90)+1,1)),"D") + DATEDIF(IF(D90=DATE(YEAR(D90),MONTH(D90)+1,DAY(0)),D90,DATE(YEAR(D90), MONTH(D90),0)),D90,"D"))/30,1),12)))</f>
        <v/>
      </c>
      <c r="K90" s="379" t="str">
        <f t="shared" ref="K90" si="26">+IF(OR(ISBLANK(B90),ISBLANK(D90),ISBLANK(D90),B90&gt;D90),"",IF(AND(YEAR(B90)=YEAR(D90), MONTH(B90)=MONTH(D90),NOT(AND(DAY(B90)=1,D90=DATE(YEAR(D90),MONTH(D90+1),DAY(0))))),DATEDIF(B90,D90,"D")+1, MOD(DATEDIF(B90,IF(DAY(B90)=1,B90,DATE(YEAR(B90),MONTH(B90)+1,1)),"D") + DATEDIF(IF(D90=DATE(YEAR(D90),MONTH(D90)+1,DAY(0)),D90,DATE(YEAR(D90), MONTH(D90),0)),D90,"D"),30)))</f>
        <v/>
      </c>
      <c r="L90" s="381"/>
      <c r="M90" s="380"/>
      <c r="N90" s="382"/>
      <c r="O90" s="383"/>
      <c r="P90" s="383"/>
      <c r="Q90" s="383"/>
      <c r="R90" s="383"/>
      <c r="S90" s="383"/>
      <c r="T90" s="383"/>
      <c r="U90" s="383"/>
      <c r="V90" s="383"/>
      <c r="W90" s="383"/>
      <c r="X90" s="384"/>
      <c r="Z90" s="133" t="str">
        <f>IF($B$89="","",+IF(AND(YEAR($B$89)&lt;2013,YEAR($D$89)&lt;2013),$B$89,IF(AND(YEAR($B$89)&lt;2013,YEAR($D$89)&gt;2012),$B$89,IF(AND(YEAR($B$89)&gt;2012,YEAR($D$89)&gt;2012),""))))</f>
        <v/>
      </c>
      <c r="AA90" s="133" t="str">
        <f>IF(OR($D$89="",AND(YEAR($B$89)&gt;2012,YEAR($D$89)&gt;2012)),"",+IF(YEAR($D$89)&lt;2013,$D$89,IF(AND(YEAR($B$89)&lt;2013,YEAR($D$89)&gt;2012),$AA$70)))</f>
        <v/>
      </c>
      <c r="AB90" s="141">
        <f t="shared" si="21"/>
        <v>0</v>
      </c>
      <c r="AC90" s="142">
        <f t="shared" si="22"/>
        <v>0</v>
      </c>
      <c r="AD90" s="138">
        <f t="shared" si="23"/>
        <v>0</v>
      </c>
      <c r="AE90" s="96"/>
      <c r="AF90" s="96"/>
      <c r="AG90" s="96"/>
      <c r="AH90" s="96"/>
      <c r="AI90" s="96"/>
    </row>
    <row r="91" spans="1:35" ht="15.75" thickBot="1">
      <c r="B91" s="357"/>
      <c r="C91" s="358"/>
      <c r="D91" s="358" t="s">
        <v>70</v>
      </c>
      <c r="E91" s="358"/>
      <c r="F91" s="358"/>
      <c r="G91" s="359"/>
      <c r="H91" s="360">
        <v>0</v>
      </c>
      <c r="I91" s="360"/>
      <c r="J91" s="194">
        <v>0</v>
      </c>
      <c r="K91" s="361">
        <v>1</v>
      </c>
      <c r="L91" s="361"/>
      <c r="M91" s="362"/>
      <c r="N91" s="7"/>
      <c r="O91" s="7"/>
      <c r="P91" s="182"/>
      <c r="Q91" s="182"/>
      <c r="R91" s="7"/>
      <c r="S91" s="7"/>
      <c r="T91" s="7"/>
      <c r="U91" s="182"/>
      <c r="V91" s="182"/>
      <c r="W91" s="182"/>
      <c r="X91" s="92"/>
      <c r="Y91" s="44"/>
      <c r="Z91" s="133" t="str">
        <f t="shared" ref="Z91" si="27">IF($B$89="","",+IF(AND(YEAR($B$89)&lt;2013,YEAR($D$89)&lt;2013),$B$89,IF(AND(YEAR($B$89)&lt;2013,YEAR($D$89)&gt;2012),$B$89,IF(AND(YEAR($B$89)&gt;2012,YEAR($D$89)&gt;2012),""))))</f>
        <v/>
      </c>
      <c r="AA91" s="133" t="str">
        <f t="shared" ref="AA91" si="28">IF(OR($D$89="",AND(YEAR($B$89)&gt;2012,YEAR($D$89)&gt;2012)),"",+IF(YEAR($D$89)&lt;2013,$D$89,IF(AND(YEAR($B$89)&lt;2013,YEAR($D$89)&gt;2012),$AA$70)))</f>
        <v/>
      </c>
      <c r="AB91" s="144">
        <f>SUM(AB71:AB90) + FLOOR((SUM(AC71:AC90) + FLOOR(SUM(AD71:AD90)/30,1))/12,1)</f>
        <v>0</v>
      </c>
      <c r="AC91" s="145">
        <f>MOD((SUM(AC71:AC90) + FLOOR(SUM(AB71:AB90)/30,1)),12)</f>
        <v>0</v>
      </c>
      <c r="AD91" s="146">
        <f>MOD(SUM(AD71:AD90),30)</f>
        <v>1</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363" t="s">
        <v>1</v>
      </c>
      <c r="X93" s="305"/>
      <c r="Z93" s="27"/>
      <c r="AA93" s="27"/>
      <c r="AB93" s="19"/>
      <c r="AC93" s="19"/>
      <c r="AD93" s="19"/>
      <c r="AE93" s="19"/>
      <c r="AF93" s="19"/>
      <c r="AG93" s="19"/>
      <c r="AH93" s="19"/>
      <c r="AI93" s="96"/>
    </row>
    <row r="94" spans="1:35" ht="15" customHeight="1">
      <c r="K94" s="7"/>
      <c r="L94" s="7"/>
      <c r="W94" s="364" t="s">
        <v>0</v>
      </c>
      <c r="X94" s="365"/>
      <c r="Z94" s="27"/>
      <c r="AA94" s="27"/>
      <c r="AB94" s="19"/>
      <c r="AC94" s="19"/>
      <c r="AD94" s="19"/>
      <c r="AE94" s="19"/>
      <c r="AF94" s="19"/>
      <c r="AG94" s="19"/>
      <c r="AH94" s="19"/>
      <c r="AI94" s="96"/>
    </row>
    <row r="95" spans="1:35" ht="15.75" customHeight="1">
      <c r="A95" s="30" t="s">
        <v>35</v>
      </c>
      <c r="B95" s="1" t="s">
        <v>216</v>
      </c>
      <c r="L95" s="330" t="s">
        <v>282</v>
      </c>
      <c r="M95" s="330"/>
      <c r="N95" s="330"/>
      <c r="P95" s="189"/>
      <c r="S95" s="7"/>
      <c r="T95" s="7"/>
      <c r="U95" s="182"/>
      <c r="V95" s="182"/>
      <c r="W95" s="348">
        <v>12265</v>
      </c>
      <c r="X95" s="349"/>
      <c r="Z95" s="27"/>
      <c r="AA95" s="27"/>
      <c r="AB95" s="19"/>
      <c r="AC95" s="19"/>
      <c r="AD95" s="19"/>
      <c r="AE95" s="19"/>
      <c r="AF95" s="19"/>
      <c r="AG95" s="19"/>
      <c r="AH95" s="19"/>
      <c r="AI95" s="96"/>
    </row>
    <row r="96" spans="1:35" ht="15.75" customHeight="1">
      <c r="A96" s="30"/>
      <c r="K96" s="242"/>
      <c r="L96" s="242"/>
      <c r="M96" s="242"/>
      <c r="N96" s="242"/>
      <c r="O96" s="242"/>
      <c r="P96" s="242"/>
      <c r="Q96" s="350"/>
      <c r="R96" s="350"/>
      <c r="S96" s="7"/>
      <c r="T96" s="7"/>
      <c r="U96" s="182"/>
      <c r="V96" s="182"/>
      <c r="W96" s="351"/>
      <c r="X96" s="352"/>
      <c r="Z96" s="27"/>
      <c r="AA96" s="27"/>
      <c r="AB96" s="19"/>
      <c r="AC96" s="19"/>
      <c r="AD96" s="19"/>
      <c r="AE96" s="19"/>
      <c r="AF96" s="19"/>
      <c r="AG96" s="19"/>
      <c r="AH96" s="19"/>
      <c r="AI96" s="96"/>
    </row>
    <row r="97" spans="1:35" ht="15.75" customHeight="1">
      <c r="A97" s="30" t="s">
        <v>180</v>
      </c>
      <c r="B97" s="338" t="s">
        <v>217</v>
      </c>
      <c r="C97" s="338"/>
      <c r="D97" s="338"/>
      <c r="E97" s="338"/>
      <c r="F97" s="338"/>
      <c r="G97" s="338"/>
      <c r="H97" s="338"/>
      <c r="I97" s="353">
        <v>492</v>
      </c>
      <c r="J97" s="353"/>
      <c r="K97" s="184"/>
      <c r="L97" s="1" t="s">
        <v>218</v>
      </c>
      <c r="Q97" s="7"/>
      <c r="R97" s="354">
        <v>40787</v>
      </c>
      <c r="S97" s="330"/>
      <c r="T97" s="454">
        <v>40801</v>
      </c>
      <c r="U97" s="454"/>
      <c r="V97" s="455"/>
      <c r="W97" s="355"/>
      <c r="X97" s="356"/>
      <c r="Z97" s="27"/>
      <c r="AA97" s="27"/>
      <c r="AB97" s="19"/>
      <c r="AC97" s="19"/>
      <c r="AD97" s="19"/>
      <c r="AE97" s="19"/>
      <c r="AF97" s="19"/>
      <c r="AG97" s="19"/>
      <c r="AH97" s="19"/>
      <c r="AI97" s="96"/>
    </row>
    <row r="98" spans="1:35" ht="17.25" customHeight="1">
      <c r="A98" s="30"/>
      <c r="B98" s="1" t="s">
        <v>206</v>
      </c>
      <c r="S98" s="7"/>
      <c r="T98" s="7"/>
      <c r="U98" s="182"/>
      <c r="V98" s="182"/>
      <c r="W98" s="339">
        <v>164</v>
      </c>
      <c r="X98" s="340"/>
      <c r="Z98" s="27"/>
      <c r="AA98" s="27"/>
      <c r="AB98" s="19"/>
      <c r="AC98" s="19"/>
      <c r="AD98" s="19"/>
      <c r="AE98" s="19"/>
      <c r="AF98" s="19"/>
      <c r="AG98" s="19"/>
      <c r="AH98" s="19"/>
      <c r="AI98" s="19"/>
    </row>
    <row r="99" spans="1:35" ht="17.25" customHeight="1">
      <c r="A99" s="32" t="s">
        <v>36</v>
      </c>
      <c r="B99" s="30" t="s">
        <v>37</v>
      </c>
      <c r="C99" s="30"/>
      <c r="I99" s="341">
        <v>6.6559999999999994E-2</v>
      </c>
      <c r="J99" s="341"/>
      <c r="L99" s="88"/>
      <c r="M99" s="88"/>
      <c r="N99" s="184"/>
      <c r="S99" s="7"/>
      <c r="T99" s="7"/>
      <c r="U99" s="182"/>
      <c r="V99" s="182"/>
      <c r="W99" s="342">
        <v>880.69</v>
      </c>
      <c r="X99" s="343"/>
      <c r="Z99" s="27"/>
      <c r="AA99" s="27"/>
      <c r="AB99" s="19"/>
      <c r="AC99" s="19"/>
      <c r="AD99" s="19"/>
      <c r="AE99" s="19"/>
      <c r="AF99" s="19"/>
      <c r="AG99" s="19"/>
      <c r="AH99" s="19"/>
      <c r="AI99" s="19"/>
    </row>
    <row r="100" spans="1:35" ht="16.5" customHeight="1">
      <c r="A100" s="30"/>
      <c r="B100" s="184"/>
      <c r="C100" s="184"/>
      <c r="S100" s="184" t="s">
        <v>156</v>
      </c>
      <c r="T100" s="184"/>
      <c r="U100" s="182"/>
      <c r="V100" s="182"/>
      <c r="W100" s="344">
        <v>13309.69</v>
      </c>
      <c r="X100" s="345"/>
      <c r="Z100" s="27"/>
      <c r="AA100" s="27"/>
      <c r="AB100" s="19"/>
      <c r="AC100" s="19"/>
      <c r="AD100" s="19"/>
      <c r="AE100" s="19"/>
      <c r="AF100" s="19"/>
      <c r="AG100" s="19"/>
      <c r="AH100" s="19"/>
      <c r="AI100" s="19"/>
    </row>
    <row r="101" spans="1:35" ht="15" customHeight="1">
      <c r="A101" s="30" t="s">
        <v>50</v>
      </c>
      <c r="B101" s="184" t="s">
        <v>49</v>
      </c>
      <c r="C101" s="184"/>
      <c r="I101" s="341">
        <v>0.27989999999999998</v>
      </c>
      <c r="J101" s="341"/>
      <c r="S101" s="7"/>
      <c r="T101" s="7"/>
      <c r="U101" s="182"/>
      <c r="V101" s="182"/>
      <c r="W101" s="346">
        <v>3725.38</v>
      </c>
      <c r="X101" s="347"/>
      <c r="Z101" s="27"/>
      <c r="AA101" s="27"/>
      <c r="AB101" s="19"/>
      <c r="AC101" s="19"/>
      <c r="AD101" s="19"/>
      <c r="AE101" s="19"/>
      <c r="AF101" s="19"/>
      <c r="AG101" s="19"/>
      <c r="AH101" s="19"/>
      <c r="AI101" s="19"/>
    </row>
    <row r="102" spans="1:35" ht="15" customHeight="1">
      <c r="A102" s="30" t="s">
        <v>41</v>
      </c>
      <c r="B102" s="184" t="s">
        <v>51</v>
      </c>
      <c r="C102" s="184"/>
      <c r="S102" s="7"/>
      <c r="T102" s="7"/>
      <c r="U102" s="182"/>
      <c r="V102" s="182"/>
      <c r="W102" s="332"/>
      <c r="X102" s="333"/>
      <c r="Z102" s="27"/>
      <c r="AA102" s="27"/>
      <c r="AB102" s="19"/>
      <c r="AC102" s="19"/>
      <c r="AD102" s="19"/>
      <c r="AE102" s="19"/>
      <c r="AF102" s="19"/>
      <c r="AG102" s="19"/>
      <c r="AH102" s="19"/>
      <c r="AI102" s="19"/>
    </row>
    <row r="103" spans="1:35" ht="15" customHeight="1" thickBot="1">
      <c r="B103" s="184"/>
      <c r="C103" s="184"/>
      <c r="S103" s="1" t="s">
        <v>6</v>
      </c>
      <c r="U103" s="182"/>
      <c r="V103" s="182"/>
      <c r="W103" s="334">
        <v>17035.07</v>
      </c>
      <c r="X103" s="335"/>
      <c r="Z103" s="27"/>
      <c r="AA103" s="27"/>
      <c r="AB103" s="19"/>
      <c r="AC103" s="19"/>
      <c r="AD103" s="19"/>
      <c r="AE103" s="19"/>
      <c r="AF103" s="19"/>
      <c r="AG103" s="19"/>
      <c r="AH103" s="19"/>
      <c r="AI103" s="19"/>
    </row>
    <row r="104" spans="1:35" ht="12.75" customHeight="1" thickTop="1">
      <c r="A104" s="1"/>
      <c r="B104" s="330"/>
      <c r="C104" s="330"/>
      <c r="D104" s="330"/>
      <c r="E104" s="330"/>
      <c r="F104" s="182"/>
      <c r="G104" s="182"/>
      <c r="K104" s="336"/>
      <c r="L104" s="336"/>
      <c r="M104" s="336"/>
      <c r="N104" s="336"/>
      <c r="O104" s="336"/>
      <c r="P104" s="336"/>
      <c r="Q104" s="336"/>
      <c r="U104" s="1"/>
      <c r="V104" s="1"/>
      <c r="W104" s="1"/>
      <c r="X104" s="53"/>
      <c r="Z104" s="27"/>
      <c r="AA104" s="27"/>
      <c r="AB104" s="19"/>
      <c r="AC104" s="19"/>
      <c r="AD104" s="19"/>
      <c r="AE104" s="19"/>
      <c r="AF104" s="19"/>
      <c r="AG104" s="19"/>
      <c r="AH104" s="19"/>
      <c r="AI104" s="19"/>
    </row>
    <row r="105" spans="1:35">
      <c r="A105" s="1"/>
      <c r="B105" s="337" t="s">
        <v>8</v>
      </c>
      <c r="C105" s="337"/>
      <c r="D105" s="337"/>
      <c r="E105" s="337"/>
      <c r="F105" s="182"/>
      <c r="G105" s="182"/>
      <c r="K105" s="338" t="s">
        <v>276</v>
      </c>
      <c r="L105" s="338"/>
      <c r="M105" s="338"/>
      <c r="N105" s="338"/>
      <c r="O105" s="338"/>
      <c r="P105" s="338"/>
      <c r="Q105" s="338"/>
      <c r="R105" s="189"/>
      <c r="S105" s="189"/>
      <c r="T105" s="189"/>
      <c r="X105" s="182"/>
      <c r="Z105" s="27"/>
      <c r="AA105" s="27"/>
      <c r="AB105" s="19"/>
      <c r="AC105" s="19"/>
      <c r="AD105" s="19"/>
      <c r="AE105" s="19"/>
      <c r="AF105" s="19"/>
      <c r="AG105" s="19"/>
      <c r="AH105" s="19"/>
      <c r="AI105" s="19"/>
    </row>
    <row r="106" spans="1:35" ht="15" customHeight="1">
      <c r="A106" s="7"/>
      <c r="B106" s="195"/>
      <c r="C106" s="195"/>
      <c r="D106" s="7"/>
      <c r="E106" s="7"/>
      <c r="F106" s="7"/>
      <c r="G106" s="7"/>
      <c r="H106" s="7"/>
      <c r="I106" s="7"/>
      <c r="J106" s="7"/>
      <c r="K106" s="7"/>
      <c r="L106" s="7"/>
      <c r="M106" s="7" t="s">
        <v>277</v>
      </c>
      <c r="N106" s="7"/>
      <c r="O106" s="7"/>
      <c r="P106" s="7"/>
      <c r="Q106" s="182"/>
      <c r="R106" s="182"/>
      <c r="S106" s="182"/>
      <c r="T106" s="182"/>
      <c r="U106" s="182"/>
      <c r="V106" s="182"/>
      <c r="W106" s="182"/>
      <c r="X106" s="182"/>
      <c r="Z106" s="27"/>
      <c r="AA106" s="27"/>
      <c r="AB106" s="19"/>
      <c r="AC106" s="19"/>
      <c r="AD106" s="19"/>
      <c r="AE106" s="19"/>
      <c r="AF106" s="19"/>
      <c r="AG106" s="19"/>
      <c r="AH106" s="19"/>
      <c r="AI106" s="19"/>
    </row>
    <row r="107" spans="1:35" ht="17.25" customHeight="1">
      <c r="A107" s="1"/>
      <c r="B107" s="155" t="s">
        <v>38</v>
      </c>
      <c r="R107" s="189"/>
      <c r="S107" s="189"/>
      <c r="T107" s="189"/>
      <c r="X107" s="182"/>
      <c r="Z107" s="27"/>
      <c r="AA107" s="27"/>
      <c r="AB107" s="19"/>
      <c r="AC107" s="19"/>
      <c r="AD107" s="19"/>
      <c r="AE107" s="19"/>
      <c r="AF107" s="19"/>
      <c r="AG107" s="19"/>
      <c r="AH107" s="19"/>
      <c r="AI107" s="19"/>
    </row>
    <row r="108" spans="1:35" ht="31.5" customHeight="1">
      <c r="A108" s="189" t="s">
        <v>14</v>
      </c>
      <c r="B108" s="273" t="s">
        <v>245</v>
      </c>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273" t="s">
        <v>250</v>
      </c>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Z110" s="27"/>
      <c r="AA110" s="27"/>
      <c r="AB110" s="19"/>
      <c r="AC110" s="19"/>
      <c r="AD110" s="19"/>
      <c r="AE110" s="19"/>
      <c r="AF110" s="19"/>
      <c r="AG110" s="19"/>
      <c r="AH110" s="19"/>
      <c r="AI110" s="19"/>
    </row>
    <row r="111" spans="1:35" ht="62.25" customHeight="1">
      <c r="A111" s="1" t="s">
        <v>47</v>
      </c>
      <c r="B111" s="273" t="s">
        <v>274</v>
      </c>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Z111" s="27"/>
      <c r="AA111" s="27"/>
      <c r="AB111" s="19"/>
      <c r="AC111" s="19"/>
      <c r="AD111" s="19"/>
      <c r="AE111" s="19"/>
      <c r="AF111" s="19"/>
      <c r="AG111" s="19"/>
      <c r="AH111" s="19"/>
      <c r="AI111" s="19"/>
    </row>
    <row r="112" spans="1:35" ht="93" customHeight="1">
      <c r="A112" s="1" t="s">
        <v>48</v>
      </c>
      <c r="B112" s="273" t="s">
        <v>275</v>
      </c>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273" t="s">
        <v>261</v>
      </c>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Z114" s="27"/>
      <c r="AA114" s="27"/>
      <c r="AB114" s="19"/>
      <c r="AC114" s="19"/>
      <c r="AD114" s="19"/>
      <c r="AE114" s="19"/>
      <c r="AF114" s="19"/>
      <c r="AG114" s="19"/>
      <c r="AH114" s="19"/>
      <c r="AI114" s="19"/>
    </row>
    <row r="115" spans="1:35" ht="6.75" customHeight="1">
      <c r="A115" s="1"/>
      <c r="B115" s="195"/>
      <c r="C115" s="195"/>
      <c r="D115" s="7"/>
      <c r="E115" s="7"/>
      <c r="F115" s="7"/>
      <c r="G115" s="7"/>
      <c r="H115" s="7"/>
      <c r="I115" s="7"/>
      <c r="J115" s="7"/>
      <c r="K115" s="7"/>
      <c r="L115" s="7"/>
      <c r="M115" s="7"/>
      <c r="N115" s="7"/>
      <c r="O115" s="7"/>
      <c r="P115" s="7"/>
      <c r="Q115" s="182"/>
      <c r="R115" s="182"/>
      <c r="S115" s="182"/>
      <c r="T115" s="182"/>
      <c r="U115" s="182"/>
      <c r="V115" s="182"/>
      <c r="W115" s="182"/>
      <c r="X115" s="182"/>
      <c r="Z115" s="27"/>
      <c r="AA115" s="27"/>
      <c r="AB115" s="19"/>
      <c r="AC115" s="19"/>
      <c r="AD115" s="19"/>
      <c r="AE115" s="19"/>
      <c r="AF115" s="19"/>
      <c r="AG115" s="19"/>
      <c r="AH115" s="19"/>
      <c r="AI115" s="19"/>
    </row>
    <row r="116" spans="1:35" ht="6" customHeight="1">
      <c r="A116" s="1"/>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182"/>
      <c r="Z117" s="27"/>
      <c r="AA117" s="27"/>
      <c r="AB117" s="19"/>
      <c r="AC117" s="19"/>
      <c r="AD117" s="19"/>
      <c r="AE117" s="19"/>
      <c r="AF117" s="19"/>
      <c r="AG117" s="19"/>
      <c r="AH117" s="19"/>
      <c r="AI117" s="19"/>
    </row>
    <row r="118" spans="1:35" ht="20.25" customHeight="1">
      <c r="A118" s="331" t="s">
        <v>238</v>
      </c>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44"/>
      <c r="Z118" s="47"/>
      <c r="AA118" s="27"/>
      <c r="AB118" s="19"/>
      <c r="AC118" s="19"/>
      <c r="AD118" s="19"/>
      <c r="AE118" s="19"/>
      <c r="AF118" s="19"/>
      <c r="AG118" s="19"/>
      <c r="AH118" s="19"/>
      <c r="AI118" s="19"/>
    </row>
    <row r="119" spans="1:35" ht="12" customHeight="1">
      <c r="A119" s="182"/>
      <c r="B119" s="7"/>
      <c r="C119" s="7"/>
      <c r="D119" s="7"/>
      <c r="E119" s="7"/>
      <c r="F119" s="7"/>
      <c r="G119" s="7"/>
      <c r="H119" s="7"/>
      <c r="I119" s="7"/>
      <c r="J119" s="7"/>
      <c r="K119" s="7"/>
      <c r="L119" s="7"/>
      <c r="M119" s="7"/>
      <c r="N119" s="7"/>
      <c r="O119" s="7"/>
      <c r="P119" s="7"/>
      <c r="Q119" s="182"/>
      <c r="R119" s="7"/>
      <c r="S119" s="7"/>
      <c r="T119" s="7"/>
      <c r="U119" s="182"/>
      <c r="V119" s="182"/>
      <c r="W119" s="182"/>
      <c r="X119" s="92"/>
      <c r="Z119" s="27"/>
      <c r="AA119" s="27"/>
      <c r="AB119" s="19"/>
      <c r="AC119" s="19"/>
      <c r="AD119" s="19"/>
      <c r="AE119" s="19"/>
      <c r="AF119" s="19"/>
      <c r="AG119" s="19"/>
      <c r="AH119" s="19"/>
      <c r="AI119" s="19"/>
    </row>
    <row r="120" spans="1:35" ht="16.5" customHeight="1">
      <c r="B120" s="329" t="s">
        <v>172</v>
      </c>
      <c r="C120" s="329"/>
      <c r="D120" s="7"/>
      <c r="E120" s="330"/>
      <c r="F120" s="330"/>
      <c r="G120" s="330"/>
      <c r="H120" s="330"/>
      <c r="I120" s="330"/>
      <c r="J120" s="330"/>
      <c r="K120" s="330"/>
      <c r="L120" s="330"/>
      <c r="M120" s="7" t="s">
        <v>64</v>
      </c>
      <c r="N120" s="7"/>
      <c r="O120" s="7"/>
      <c r="P120" s="329" t="s">
        <v>173</v>
      </c>
      <c r="Q120" s="329"/>
      <c r="R120" s="329"/>
      <c r="S120" s="330"/>
      <c r="T120" s="330"/>
      <c r="U120" s="330"/>
      <c r="V120" s="330"/>
      <c r="W120" s="330"/>
      <c r="X120" s="92" t="s">
        <v>64</v>
      </c>
      <c r="Z120" s="27"/>
      <c r="AA120" s="27"/>
      <c r="AB120" s="19"/>
      <c r="AC120" s="19"/>
      <c r="AD120" s="19"/>
      <c r="AE120" s="19"/>
      <c r="AF120" s="19"/>
      <c r="AG120" s="19"/>
      <c r="AH120" s="19"/>
      <c r="AI120" s="19"/>
    </row>
    <row r="121" spans="1:35" ht="12"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Z121" s="27"/>
      <c r="AA121" s="27"/>
      <c r="AB121" s="125"/>
      <c r="AC121" s="125"/>
      <c r="AD121" s="125"/>
      <c r="AE121" s="125"/>
      <c r="AF121" s="125"/>
      <c r="AG121" s="125"/>
      <c r="AH121" s="125"/>
      <c r="AI121" s="125"/>
    </row>
    <row r="122" spans="1:35" ht="15.75">
      <c r="A122" s="71" t="s">
        <v>207</v>
      </c>
      <c r="B122" s="56" t="s">
        <v>26</v>
      </c>
      <c r="C122" s="56"/>
      <c r="D122" s="56"/>
      <c r="E122" s="56"/>
      <c r="F122" s="56"/>
      <c r="G122" s="56"/>
      <c r="H122" s="56"/>
      <c r="I122" s="56"/>
      <c r="J122" s="56"/>
      <c r="K122" s="56"/>
      <c r="L122" s="56"/>
      <c r="M122" s="56"/>
      <c r="N122" s="56"/>
      <c r="O122" s="56"/>
      <c r="P122" s="56"/>
      <c r="Q122" s="182"/>
      <c r="R122" s="7"/>
      <c r="S122" s="7"/>
      <c r="T122" s="7"/>
      <c r="U122" s="182"/>
      <c r="V122" s="182"/>
      <c r="W122" s="182"/>
      <c r="X122" s="92"/>
      <c r="Z122" s="27"/>
      <c r="AA122" s="27"/>
      <c r="AB122" s="19"/>
      <c r="AC122" s="19"/>
      <c r="AD122" s="19"/>
      <c r="AE122" s="19"/>
      <c r="AF122" s="19"/>
      <c r="AG122" s="19"/>
      <c r="AH122" s="19"/>
      <c r="AI122" s="19"/>
    </row>
    <row r="123" spans="1:35" ht="18.75" customHeight="1">
      <c r="A123" s="213"/>
      <c r="B123" s="209"/>
      <c r="C123" s="209"/>
      <c r="D123" s="209"/>
      <c r="E123" s="209"/>
      <c r="F123" s="209"/>
      <c r="G123" s="209"/>
      <c r="H123" s="209"/>
      <c r="I123" s="209"/>
      <c r="J123" s="209"/>
      <c r="K123" s="209"/>
      <c r="L123" s="209"/>
      <c r="M123" s="209"/>
      <c r="N123" s="209"/>
      <c r="O123" s="209"/>
      <c r="P123" s="209"/>
      <c r="S123" s="7"/>
      <c r="T123" s="327" t="s">
        <v>4</v>
      </c>
      <c r="U123" s="327"/>
      <c r="V123" s="328" t="s">
        <v>5</v>
      </c>
      <c r="W123" s="328"/>
      <c r="X123" s="36" t="s">
        <v>29</v>
      </c>
      <c r="Z123" s="27"/>
      <c r="AA123" s="27"/>
      <c r="AB123" s="19"/>
      <c r="AC123" s="19"/>
      <c r="AD123" s="19"/>
      <c r="AE123" s="19"/>
      <c r="AF123" s="19"/>
      <c r="AG123" s="19"/>
      <c r="AH123" s="19"/>
      <c r="AI123" s="19"/>
    </row>
    <row r="124" spans="1:35" ht="17.25" customHeight="1">
      <c r="A124" s="182" t="s">
        <v>14</v>
      </c>
      <c r="B124" s="195" t="s">
        <v>225</v>
      </c>
      <c r="C124" s="195"/>
      <c r="D124" s="7"/>
      <c r="E124" s="7"/>
      <c r="F124" s="7"/>
      <c r="G124" s="7"/>
      <c r="H124" s="7"/>
      <c r="I124" s="7"/>
      <c r="J124" s="7"/>
      <c r="K124" s="7"/>
      <c r="L124" s="7"/>
      <c r="M124" s="7"/>
      <c r="N124" s="7"/>
      <c r="O124" s="7"/>
      <c r="P124" s="7"/>
      <c r="Q124" s="182"/>
      <c r="R124" s="7"/>
      <c r="S124" s="7"/>
      <c r="T124" s="324">
        <v>1</v>
      </c>
      <c r="U124" s="325"/>
      <c r="V124" s="326">
        <v>3</v>
      </c>
      <c r="W124" s="297"/>
      <c r="X124" s="83">
        <v>16</v>
      </c>
      <c r="Z124" s="27"/>
      <c r="AA124" s="27"/>
      <c r="AB124" s="19"/>
      <c r="AC124" s="19"/>
      <c r="AD124" s="19"/>
      <c r="AE124" s="19"/>
      <c r="AF124" s="19"/>
      <c r="AG124" s="19"/>
      <c r="AH124" s="19"/>
      <c r="AI124" s="19"/>
    </row>
    <row r="125" spans="1:35" ht="13.5" customHeight="1">
      <c r="A125" s="191" t="s">
        <v>35</v>
      </c>
      <c r="B125" s="8" t="s">
        <v>219</v>
      </c>
      <c r="C125" s="8"/>
      <c r="D125" s="8"/>
      <c r="E125" s="8"/>
      <c r="F125" s="8"/>
      <c r="G125" s="8"/>
      <c r="H125" s="8"/>
      <c r="I125" s="8"/>
      <c r="J125" s="8"/>
      <c r="K125" s="8"/>
      <c r="L125" s="8"/>
      <c r="M125" s="8"/>
      <c r="N125" s="8"/>
      <c r="O125" s="8"/>
      <c r="P125" s="8"/>
      <c r="Q125" s="8"/>
      <c r="R125" s="8"/>
      <c r="S125" s="192"/>
      <c r="T125" s="191"/>
      <c r="U125" s="193"/>
      <c r="V125" s="191"/>
      <c r="W125" s="193"/>
      <c r="X125" s="78"/>
      <c r="Z125" s="27"/>
      <c r="AA125" s="27"/>
      <c r="AB125" s="19"/>
      <c r="AC125" s="19"/>
      <c r="AD125" s="19"/>
      <c r="AE125" s="19"/>
      <c r="AF125" s="19"/>
      <c r="AG125" s="19"/>
      <c r="AH125" s="19"/>
      <c r="AI125" s="19"/>
    </row>
    <row r="126" spans="1:35" ht="17.25" customHeight="1">
      <c r="A126" s="219"/>
      <c r="B126" s="316" t="s">
        <v>42</v>
      </c>
      <c r="C126" s="316"/>
      <c r="D126" s="316"/>
      <c r="E126" s="316"/>
      <c r="F126" s="316"/>
      <c r="G126" s="316"/>
      <c r="H126" s="316"/>
      <c r="I126" s="316"/>
      <c r="J126" s="316"/>
      <c r="K126" s="316"/>
      <c r="L126" s="200"/>
      <c r="M126" s="7"/>
      <c r="N126" s="7"/>
      <c r="O126" s="7"/>
      <c r="P126" s="7"/>
      <c r="Q126" s="182"/>
      <c r="R126" s="7"/>
      <c r="S126" s="90"/>
      <c r="T126" s="301">
        <v>0</v>
      </c>
      <c r="U126" s="302"/>
      <c r="V126" s="301">
        <v>0</v>
      </c>
      <c r="W126" s="302"/>
      <c r="X126" s="38">
        <v>1</v>
      </c>
      <c r="Z126" s="27"/>
      <c r="AA126" s="27"/>
      <c r="AB126" s="19"/>
      <c r="AC126" s="19"/>
      <c r="AD126" s="19"/>
      <c r="AE126" s="19"/>
      <c r="AF126" s="19"/>
      <c r="AG126" s="19"/>
      <c r="AH126" s="19"/>
      <c r="AI126" s="19"/>
    </row>
    <row r="127" spans="1:35" ht="13.5" customHeight="1">
      <c r="A127" s="205"/>
      <c r="B127" s="152"/>
      <c r="C127" s="152"/>
      <c r="D127" s="152"/>
      <c r="E127" s="152"/>
      <c r="F127" s="152"/>
      <c r="G127" s="152"/>
      <c r="H127" s="152"/>
      <c r="I127" s="152"/>
      <c r="J127" s="152"/>
      <c r="K127" s="152"/>
      <c r="L127" s="152"/>
      <c r="M127" s="11"/>
      <c r="N127" s="11"/>
      <c r="O127" s="11"/>
      <c r="P127" s="11"/>
      <c r="Q127" s="203"/>
      <c r="R127" s="11"/>
      <c r="S127" s="204"/>
      <c r="T127" s="304">
        <v>1</v>
      </c>
      <c r="U127" s="305"/>
      <c r="V127" s="304">
        <v>3</v>
      </c>
      <c r="W127" s="305"/>
      <c r="X127" s="35">
        <v>15</v>
      </c>
      <c r="Z127" s="27"/>
      <c r="AA127" s="27"/>
      <c r="AB127" s="19"/>
      <c r="AC127" s="19"/>
      <c r="AD127" s="19"/>
      <c r="AE127" s="19"/>
      <c r="AF127" s="19"/>
      <c r="AG127" s="19"/>
      <c r="AH127" s="19"/>
      <c r="AI127" s="19"/>
    </row>
    <row r="128" spans="1:35" ht="21.75" customHeight="1">
      <c r="A128" s="191" t="s">
        <v>28</v>
      </c>
      <c r="B128" s="295" t="s">
        <v>220</v>
      </c>
      <c r="C128" s="295"/>
      <c r="D128" s="295"/>
      <c r="E128" s="295"/>
      <c r="F128" s="295"/>
      <c r="G128" s="295"/>
      <c r="H128" s="295"/>
      <c r="I128" s="199"/>
      <c r="J128" s="199"/>
      <c r="K128" s="199"/>
      <c r="L128" s="199"/>
      <c r="M128" s="199"/>
      <c r="N128" s="199"/>
      <c r="O128" s="199"/>
      <c r="P128" s="199"/>
      <c r="Q128" s="199"/>
      <c r="R128" s="199"/>
      <c r="S128" s="206"/>
      <c r="T128" s="91"/>
      <c r="U128" s="90"/>
      <c r="V128" s="89"/>
      <c r="W128" s="90"/>
      <c r="X128" s="79"/>
      <c r="Z128" s="47"/>
      <c r="AA128" s="47"/>
      <c r="AB128" s="44"/>
      <c r="AC128" s="44"/>
      <c r="AD128" s="44"/>
      <c r="AE128" s="19"/>
      <c r="AF128" s="19"/>
      <c r="AG128" s="19"/>
      <c r="AH128" s="19"/>
      <c r="AI128" s="19"/>
    </row>
    <row r="129" spans="1:35" ht="17.25" customHeight="1">
      <c r="A129" s="205"/>
      <c r="B129" s="319" t="s">
        <v>221</v>
      </c>
      <c r="C129" s="319"/>
      <c r="D129" s="319"/>
      <c r="E129" s="319"/>
      <c r="F129" s="319"/>
      <c r="G129" s="319"/>
      <c r="H129" s="319"/>
      <c r="I129" s="319"/>
      <c r="J129" s="319"/>
      <c r="K129" s="319"/>
      <c r="L129" s="319"/>
      <c r="M129" s="319"/>
      <c r="N129" s="319"/>
      <c r="O129" s="319"/>
      <c r="P129" s="319"/>
      <c r="Q129" s="319"/>
      <c r="R129" s="319"/>
      <c r="S129" s="320"/>
      <c r="T129" s="302"/>
      <c r="U129" s="321"/>
      <c r="V129" s="322"/>
      <c r="W129" s="321"/>
      <c r="X129" s="10"/>
      <c r="Z129" s="27"/>
      <c r="AA129" s="27"/>
      <c r="AB129" s="19"/>
      <c r="AC129" s="19"/>
      <c r="AD129" s="19"/>
      <c r="AE129" s="19"/>
      <c r="AF129" s="19"/>
      <c r="AG129" s="19"/>
      <c r="AH129" s="19"/>
      <c r="AI129" s="19"/>
    </row>
    <row r="130" spans="1:35" ht="20.25" customHeight="1">
      <c r="B130" s="273" t="s">
        <v>157</v>
      </c>
      <c r="C130" s="273"/>
      <c r="D130" s="273"/>
      <c r="E130" s="273"/>
      <c r="F130" s="273"/>
      <c r="G130" s="273"/>
      <c r="H130" s="273"/>
      <c r="I130" s="273"/>
      <c r="J130" s="273"/>
      <c r="K130" s="273"/>
      <c r="L130" s="273"/>
      <c r="M130" s="273"/>
      <c r="N130" s="273"/>
      <c r="O130" s="273"/>
      <c r="P130" s="273"/>
      <c r="Q130" s="273"/>
      <c r="R130" s="273"/>
      <c r="S130" s="323"/>
      <c r="T130" s="290">
        <v>1</v>
      </c>
      <c r="U130" s="290"/>
      <c r="V130" s="291">
        <v>3</v>
      </c>
      <c r="W130" s="292"/>
      <c r="X130" s="42">
        <v>15</v>
      </c>
      <c r="Z130" s="27"/>
      <c r="AA130" s="27"/>
      <c r="AB130" s="19"/>
      <c r="AC130" s="19"/>
      <c r="AD130" s="19"/>
      <c r="AE130" s="19"/>
      <c r="AF130" s="19"/>
      <c r="AG130" s="19"/>
      <c r="AH130" s="19"/>
      <c r="AI130" s="19"/>
    </row>
    <row r="131" spans="1:35" ht="16.5" customHeight="1">
      <c r="B131" s="7"/>
      <c r="C131" s="7"/>
      <c r="D131" s="7"/>
      <c r="E131" s="7"/>
      <c r="F131" s="7"/>
      <c r="G131" s="7"/>
      <c r="H131" s="7"/>
      <c r="I131" s="7"/>
      <c r="J131" s="195" t="s">
        <v>158</v>
      </c>
      <c r="K131" s="7"/>
      <c r="L131" s="7"/>
      <c r="M131" s="7"/>
      <c r="N131" s="7"/>
      <c r="O131" s="7"/>
      <c r="P131" s="7"/>
      <c r="Q131" s="182"/>
      <c r="R131" s="7"/>
      <c r="S131" s="182"/>
      <c r="T131" s="182"/>
      <c r="U131" s="9"/>
      <c r="V131" s="293">
        <v>15</v>
      </c>
      <c r="W131" s="294"/>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182"/>
      <c r="R132" s="7"/>
      <c r="S132" s="7"/>
      <c r="T132" s="7"/>
      <c r="U132" s="182"/>
      <c r="V132" s="182"/>
      <c r="W132" s="182"/>
      <c r="X132" s="92"/>
      <c r="Z132" s="27"/>
      <c r="AA132" s="27"/>
      <c r="AB132" s="19"/>
      <c r="AC132" s="19"/>
      <c r="AD132" s="19"/>
      <c r="AE132" s="19"/>
      <c r="AF132" s="19"/>
      <c r="AG132" s="19"/>
      <c r="AH132" s="19"/>
      <c r="AI132" s="19"/>
    </row>
    <row r="133" spans="1:35" ht="30.75" customHeight="1">
      <c r="A133" s="189" t="s">
        <v>10</v>
      </c>
      <c r="B133" s="316" t="s">
        <v>194</v>
      </c>
      <c r="C133" s="316"/>
      <c r="D133" s="316"/>
      <c r="E133" s="316"/>
      <c r="F133" s="316"/>
      <c r="G133" s="316"/>
      <c r="H133" s="316"/>
      <c r="I133" s="316"/>
      <c r="J133" s="316"/>
      <c r="K133" s="316"/>
      <c r="L133" s="316"/>
      <c r="M133" s="316"/>
      <c r="N133" s="316"/>
      <c r="O133" s="316"/>
      <c r="P133" s="316"/>
      <c r="Q133" s="316"/>
      <c r="R133" s="316"/>
      <c r="S133" s="316"/>
      <c r="T133" s="316"/>
      <c r="U133" s="316"/>
      <c r="V133" s="317"/>
      <c r="W133" s="317"/>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182"/>
      <c r="R134" s="7"/>
      <c r="S134" s="7"/>
      <c r="T134" s="7"/>
      <c r="U134" s="182"/>
      <c r="V134" s="182"/>
      <c r="W134" s="182"/>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182"/>
      <c r="R135" s="7"/>
      <c r="S135" s="7"/>
      <c r="T135" s="7"/>
      <c r="U135" s="182"/>
      <c r="V135" s="182"/>
      <c r="W135" s="182"/>
      <c r="X135" s="92"/>
      <c r="Z135" s="27"/>
      <c r="AA135" s="27"/>
      <c r="AB135" s="19"/>
      <c r="AC135" s="19"/>
      <c r="AD135" s="19"/>
      <c r="AE135" s="19"/>
      <c r="AF135" s="19"/>
      <c r="AG135" s="19"/>
      <c r="AH135" s="19"/>
      <c r="AI135" s="19"/>
    </row>
    <row r="136" spans="1:35" ht="15.75" customHeight="1">
      <c r="B136" s="318" t="s">
        <v>191</v>
      </c>
      <c r="C136" s="318"/>
      <c r="D136" s="7"/>
      <c r="E136" s="7"/>
      <c r="F136" s="7"/>
      <c r="G136" s="7"/>
      <c r="H136" s="7"/>
      <c r="I136" s="7"/>
      <c r="J136" s="7"/>
      <c r="K136" s="7"/>
      <c r="L136" s="7"/>
      <c r="M136" s="7"/>
      <c r="N136" s="7"/>
      <c r="O136" s="7"/>
      <c r="P136" s="7"/>
      <c r="Q136" s="182"/>
      <c r="R136" s="7"/>
      <c r="S136" s="7"/>
      <c r="T136" s="7"/>
      <c r="U136" s="182"/>
      <c r="V136" s="182"/>
      <c r="W136" s="182"/>
      <c r="X136" s="7"/>
      <c r="Z136" s="27"/>
      <c r="AA136" s="27"/>
      <c r="AB136" s="19"/>
      <c r="AC136" s="19"/>
      <c r="AD136" s="19"/>
      <c r="AE136" s="19"/>
      <c r="AF136" s="19"/>
      <c r="AG136" s="19"/>
      <c r="AH136" s="19"/>
      <c r="AI136" s="19"/>
    </row>
    <row r="137" spans="1:35">
      <c r="B137" s="7" t="s">
        <v>192</v>
      </c>
      <c r="C137" s="7"/>
      <c r="D137" s="7"/>
      <c r="E137" s="7"/>
      <c r="F137" s="7"/>
      <c r="G137" s="7"/>
      <c r="H137" s="7"/>
      <c r="I137" s="7"/>
      <c r="J137" s="7"/>
      <c r="K137" s="7"/>
      <c r="L137" s="7"/>
      <c r="M137" s="7"/>
      <c r="N137" s="7"/>
      <c r="O137" s="7"/>
      <c r="P137" s="7"/>
      <c r="Q137" s="182"/>
      <c r="R137" s="7"/>
      <c r="S137" s="7"/>
      <c r="T137" s="7"/>
      <c r="U137" s="182"/>
      <c r="V137" s="182"/>
      <c r="W137" s="182"/>
      <c r="X137" s="92"/>
      <c r="Z137" s="27"/>
      <c r="AA137" s="27"/>
      <c r="AB137" s="19"/>
      <c r="AC137" s="19"/>
      <c r="AD137" s="19"/>
      <c r="AE137" s="19"/>
      <c r="AF137" s="19"/>
      <c r="AG137" s="19"/>
      <c r="AH137" s="19"/>
      <c r="AI137" s="19"/>
    </row>
    <row r="138" spans="1:35" ht="16.5" customHeight="1">
      <c r="B138" s="314">
        <f>IF(OR(V131=0,B45="Παραίτηση"),"",IF(V131&gt;400,400,V131))</f>
        <v>15</v>
      </c>
      <c r="C138" s="314"/>
      <c r="D138" s="7" t="s">
        <v>45</v>
      </c>
      <c r="E138" s="182">
        <v>800</v>
      </c>
      <c r="F138" s="182" t="s">
        <v>159</v>
      </c>
      <c r="G138" s="315">
        <f>+W103</f>
        <v>17035.07</v>
      </c>
      <c r="H138" s="315"/>
      <c r="I138" s="315"/>
      <c r="J138" s="315"/>
      <c r="K138" s="7"/>
      <c r="L138" s="7" t="s">
        <v>40</v>
      </c>
      <c r="M138" s="7"/>
      <c r="N138" s="7"/>
      <c r="O138" s="7"/>
      <c r="P138" s="7"/>
      <c r="Q138" s="182"/>
      <c r="R138" s="7"/>
      <c r="S138" s="7"/>
      <c r="T138" s="7"/>
      <c r="U138" s="24"/>
      <c r="V138" s="151"/>
      <c r="W138" s="313">
        <v>319.41000000000003</v>
      </c>
      <c r="X138" s="313"/>
      <c r="Z138" s="27"/>
      <c r="AA138" s="27"/>
      <c r="AB138" s="19"/>
      <c r="AC138" s="19"/>
      <c r="AD138" s="19"/>
      <c r="AE138" s="19"/>
      <c r="AF138" s="19"/>
      <c r="AG138" s="19"/>
      <c r="AH138" s="19"/>
      <c r="AI138" s="19"/>
    </row>
    <row r="139" spans="1:35" ht="15.75" customHeight="1">
      <c r="B139" s="316" t="s">
        <v>193</v>
      </c>
      <c r="C139" s="316"/>
      <c r="D139" s="316"/>
      <c r="E139" s="316"/>
      <c r="F139" s="316"/>
      <c r="G139" s="316"/>
      <c r="H139" s="316"/>
      <c r="I139" s="316"/>
      <c r="J139" s="316"/>
      <c r="K139" s="316"/>
      <c r="L139" s="316"/>
      <c r="M139" s="316"/>
      <c r="N139" s="316"/>
      <c r="O139" s="316"/>
      <c r="P139" s="316"/>
      <c r="Q139" s="316"/>
      <c r="R139" s="316"/>
      <c r="S139" s="7"/>
      <c r="T139" s="7"/>
      <c r="U139" s="182"/>
      <c r="V139" s="182"/>
      <c r="W139" s="182"/>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182"/>
      <c r="R140" s="7"/>
      <c r="S140" s="7"/>
      <c r="T140" s="7"/>
      <c r="U140" s="24"/>
      <c r="V140" s="24"/>
      <c r="W140" s="24"/>
      <c r="X140" s="92"/>
      <c r="Z140" s="27"/>
      <c r="AA140" s="27"/>
      <c r="AB140" s="19"/>
      <c r="AC140" s="19"/>
      <c r="AD140" s="19"/>
      <c r="AE140" s="19"/>
      <c r="AF140" s="19"/>
      <c r="AG140" s="19"/>
      <c r="AH140" s="19"/>
      <c r="AI140" s="19"/>
    </row>
    <row r="141" spans="1:35" ht="17.25" customHeight="1">
      <c r="B141" s="312">
        <f>W138</f>
        <v>319.41000000000003</v>
      </c>
      <c r="C141" s="312"/>
      <c r="D141" s="182" t="s">
        <v>160</v>
      </c>
      <c r="E141" s="159" t="s">
        <v>249</v>
      </c>
      <c r="F141" s="60" t="s">
        <v>45</v>
      </c>
      <c r="G141" s="61">
        <v>3</v>
      </c>
      <c r="H141" s="7" t="s">
        <v>40</v>
      </c>
      <c r="I141" s="44"/>
      <c r="J141" s="44"/>
      <c r="K141" s="44"/>
      <c r="L141" s="44"/>
      <c r="M141" s="7"/>
      <c r="N141" s="7"/>
      <c r="O141" s="7"/>
      <c r="P141" s="7"/>
      <c r="Q141" s="60"/>
      <c r="R141" s="7"/>
      <c r="S141" s="7"/>
      <c r="T141" s="7"/>
      <c r="U141" s="24"/>
      <c r="V141" s="151"/>
      <c r="W141" s="313">
        <v>1490.58</v>
      </c>
      <c r="X141" s="313"/>
      <c r="Z141" s="27"/>
      <c r="AA141" s="27"/>
      <c r="AB141" s="19"/>
      <c r="AC141" s="19"/>
      <c r="AD141" s="19"/>
      <c r="AE141" s="19"/>
      <c r="AF141" s="19"/>
      <c r="AG141" s="19"/>
      <c r="AH141" s="19"/>
      <c r="AI141" s="19"/>
    </row>
    <row r="142" spans="1:35" ht="16.5" customHeight="1">
      <c r="B142" s="7" t="s">
        <v>60</v>
      </c>
      <c r="C142" s="7"/>
      <c r="D142" s="7"/>
      <c r="E142" s="7"/>
      <c r="F142" s="7"/>
      <c r="G142" s="7"/>
      <c r="H142" s="7"/>
      <c r="I142" s="7"/>
      <c r="J142" s="182"/>
      <c r="K142" s="7"/>
      <c r="L142" s="7"/>
      <c r="M142" s="7"/>
      <c r="N142" s="7"/>
      <c r="O142" s="7"/>
      <c r="P142" s="7"/>
      <c r="Q142" s="182"/>
      <c r="R142" s="7"/>
      <c r="S142" s="7"/>
      <c r="T142" s="7"/>
      <c r="U142" s="182"/>
      <c r="V142" s="182"/>
      <c r="W142" s="182"/>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182"/>
      <c r="R143" s="7"/>
      <c r="S143" s="7"/>
      <c r="T143" s="7"/>
      <c r="U143" s="182"/>
      <c r="V143" s="182"/>
      <c r="W143" s="182"/>
      <c r="X143" s="92"/>
      <c r="Z143" s="27"/>
      <c r="AA143" s="27"/>
      <c r="AB143" s="19"/>
      <c r="AC143" s="19"/>
      <c r="AD143" s="19"/>
      <c r="AE143" s="19"/>
      <c r="AF143" s="19"/>
      <c r="AG143" s="19"/>
      <c r="AH143" s="19"/>
      <c r="AI143" s="19"/>
    </row>
    <row r="144" spans="1:35" ht="15" customHeight="1">
      <c r="A144" s="203"/>
      <c r="B144" s="11"/>
      <c r="C144" s="11"/>
      <c r="D144" s="11"/>
      <c r="E144" s="11"/>
      <c r="F144" s="11"/>
      <c r="G144" s="11"/>
      <c r="H144" s="11"/>
      <c r="I144" s="11"/>
      <c r="J144" s="11"/>
      <c r="K144" s="11"/>
      <c r="L144" s="11"/>
      <c r="M144" s="11"/>
      <c r="N144" s="11"/>
      <c r="O144" s="11"/>
      <c r="P144" s="11"/>
      <c r="Q144" s="203"/>
      <c r="R144" s="11"/>
      <c r="S144" s="11"/>
      <c r="T144" s="11"/>
      <c r="U144" s="203"/>
      <c r="V144" s="203"/>
      <c r="W144" s="203"/>
      <c r="X144" s="55"/>
      <c r="Z144" s="27"/>
      <c r="AA144" s="27"/>
      <c r="AB144" s="19"/>
      <c r="AC144" s="19"/>
      <c r="AD144" s="19"/>
      <c r="AE144" s="19"/>
      <c r="AF144" s="19"/>
      <c r="AG144" s="19"/>
      <c r="AH144" s="19"/>
      <c r="AI144" s="19"/>
    </row>
    <row r="145" spans="1:35" ht="17.25" customHeight="1">
      <c r="A145" s="182"/>
      <c r="B145" s="8"/>
      <c r="C145" s="8"/>
      <c r="D145" s="8"/>
      <c r="E145" s="8"/>
      <c r="F145" s="8"/>
      <c r="G145" s="8"/>
      <c r="H145" s="8"/>
      <c r="I145" s="8"/>
      <c r="J145" s="8"/>
      <c r="K145" s="8"/>
      <c r="L145" s="8"/>
      <c r="M145" s="8"/>
      <c r="N145" s="8"/>
      <c r="O145" s="8"/>
      <c r="P145" s="8"/>
      <c r="Q145" s="193"/>
      <c r="R145" s="8"/>
      <c r="S145" s="8"/>
      <c r="T145" s="8"/>
      <c r="U145" s="193"/>
      <c r="V145" s="193"/>
      <c r="W145" s="193"/>
      <c r="X145" s="12"/>
      <c r="Z145" s="27"/>
      <c r="AA145" s="27"/>
      <c r="AB145" s="19"/>
      <c r="AC145" s="19"/>
      <c r="AD145" s="19"/>
      <c r="AE145" s="19"/>
      <c r="AF145" s="19"/>
      <c r="AG145" s="19"/>
      <c r="AH145" s="19"/>
      <c r="AI145" s="19"/>
    </row>
    <row r="146" spans="1:35" s="184" customFormat="1" ht="15.75">
      <c r="A146" s="71" t="s">
        <v>208</v>
      </c>
      <c r="B146" s="311" t="s">
        <v>223</v>
      </c>
      <c r="C146" s="311"/>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19"/>
      <c r="Z146" s="27"/>
      <c r="AA146" s="27"/>
      <c r="AB146" s="19"/>
      <c r="AC146" s="19"/>
      <c r="AD146" s="19"/>
      <c r="AE146" s="19"/>
      <c r="AF146" s="19"/>
      <c r="AG146" s="19"/>
      <c r="AH146" s="19"/>
      <c r="AI146" s="19"/>
    </row>
    <row r="147" spans="1:35" s="184" customFormat="1" ht="17.25" customHeight="1">
      <c r="A147" s="71"/>
      <c r="B147" s="306" t="s">
        <v>224</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182"/>
      <c r="R148" s="7"/>
      <c r="S148" s="7"/>
      <c r="T148" s="7"/>
      <c r="U148" s="182"/>
      <c r="V148" s="182"/>
      <c r="W148" s="182"/>
      <c r="X148" s="92"/>
      <c r="Z148" s="27"/>
      <c r="AA148" s="27"/>
      <c r="AB148" s="19"/>
      <c r="AC148" s="19"/>
      <c r="AD148" s="19"/>
      <c r="AE148" s="19"/>
      <c r="AF148" s="19"/>
      <c r="AG148" s="19"/>
      <c r="AH148" s="19"/>
      <c r="AI148" s="19"/>
    </row>
    <row r="149" spans="1:35" ht="31.5" customHeight="1">
      <c r="A149" s="189" t="s">
        <v>14</v>
      </c>
      <c r="B149" s="273" t="s">
        <v>257</v>
      </c>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160">
        <v>5</v>
      </c>
      <c r="Z149" s="128" t="e">
        <f>+((#REF!-N35)*12-P35)/(12)</f>
        <v>#REF!</v>
      </c>
      <c r="AA149" s="27"/>
      <c r="AB149" s="19"/>
      <c r="AC149" s="19"/>
      <c r="AD149" s="19"/>
      <c r="AE149" s="19"/>
      <c r="AF149" s="19"/>
      <c r="AG149" s="19"/>
      <c r="AH149" s="19"/>
      <c r="AI149" s="19"/>
    </row>
    <row r="150" spans="1:35" ht="6" customHeight="1">
      <c r="B150" s="273"/>
      <c r="C150" s="273"/>
      <c r="D150" s="273"/>
      <c r="E150" s="273"/>
      <c r="F150" s="273"/>
      <c r="G150" s="273"/>
      <c r="H150" s="273"/>
      <c r="I150" s="273"/>
      <c r="J150" s="273"/>
      <c r="K150" s="273"/>
      <c r="L150" s="273"/>
      <c r="M150" s="273"/>
      <c r="N150" s="273"/>
      <c r="O150" s="273"/>
      <c r="P150" s="273"/>
      <c r="Q150" s="273"/>
      <c r="R150" s="273"/>
      <c r="S150" s="273"/>
      <c r="T150" s="196"/>
      <c r="U150" s="182"/>
      <c r="V150" s="182"/>
      <c r="W150" s="182"/>
      <c r="X150" s="92"/>
      <c r="Z150" s="27"/>
      <c r="AA150" s="27"/>
      <c r="AB150" s="19"/>
      <c r="AC150" s="19"/>
      <c r="AD150" s="19"/>
      <c r="AE150" s="19"/>
      <c r="AF150" s="19"/>
      <c r="AG150" s="19"/>
      <c r="AH150" s="19"/>
      <c r="AI150" s="19"/>
    </row>
    <row r="151" spans="1:35" ht="17.25" customHeight="1">
      <c r="A151" s="182"/>
      <c r="H151" s="2"/>
      <c r="I151" s="2"/>
      <c r="S151" s="37"/>
      <c r="T151" s="307" t="s">
        <v>4</v>
      </c>
      <c r="U151" s="308"/>
      <c r="V151" s="309" t="s">
        <v>5</v>
      </c>
      <c r="W151" s="310"/>
      <c r="X151" s="5" t="s">
        <v>29</v>
      </c>
      <c r="Z151" s="27"/>
      <c r="AA151" s="27"/>
      <c r="AB151" s="19"/>
      <c r="AC151" s="19"/>
      <c r="AD151" s="19"/>
      <c r="AE151" s="19"/>
      <c r="AF151" s="19"/>
      <c r="AG151" s="19"/>
      <c r="AH151" s="19"/>
      <c r="AI151" s="19"/>
    </row>
    <row r="152" spans="1:35" ht="18.75" customHeight="1">
      <c r="A152" s="203" t="s">
        <v>10</v>
      </c>
      <c r="B152" s="11" t="s">
        <v>46</v>
      </c>
      <c r="C152" s="11"/>
      <c r="D152" s="11"/>
      <c r="E152" s="11"/>
      <c r="F152" s="11"/>
      <c r="G152" s="11"/>
      <c r="H152" s="11"/>
      <c r="I152" s="11"/>
      <c r="J152" s="11"/>
      <c r="K152" s="11"/>
      <c r="L152" s="11"/>
      <c r="M152" s="11"/>
      <c r="N152" s="11"/>
      <c r="O152" s="11"/>
      <c r="P152" s="11"/>
      <c r="Q152" s="11"/>
      <c r="R152" s="11"/>
      <c r="S152" s="203"/>
      <c r="T152" s="304">
        <v>4</v>
      </c>
      <c r="U152" s="305"/>
      <c r="V152" s="304">
        <v>0</v>
      </c>
      <c r="W152" s="305"/>
      <c r="X152" s="87">
        <v>0</v>
      </c>
      <c r="Z152" s="27"/>
      <c r="AA152" s="27"/>
      <c r="AB152" s="19"/>
      <c r="AC152" s="19"/>
      <c r="AD152" s="19"/>
      <c r="AE152" s="19"/>
      <c r="AF152" s="19"/>
      <c r="AG152" s="19"/>
      <c r="AH152" s="19"/>
      <c r="AI152" s="19"/>
    </row>
    <row r="153" spans="1:35" ht="15.75" customHeight="1">
      <c r="A153" s="191" t="s">
        <v>35</v>
      </c>
      <c r="B153" s="8" t="s">
        <v>219</v>
      </c>
      <c r="C153" s="8"/>
      <c r="D153" s="8"/>
      <c r="E153" s="8"/>
      <c r="F153" s="8"/>
      <c r="G153" s="8"/>
      <c r="H153" s="8"/>
      <c r="I153" s="8"/>
      <c r="J153" s="8"/>
      <c r="K153" s="8"/>
      <c r="L153" s="8"/>
      <c r="M153" s="8"/>
      <c r="N153" s="8"/>
      <c r="O153" s="8"/>
      <c r="P153" s="8"/>
      <c r="Q153" s="8"/>
      <c r="R153" s="8"/>
      <c r="S153" s="192"/>
      <c r="T153" s="296"/>
      <c r="U153" s="297"/>
      <c r="V153" s="296"/>
      <c r="W153" s="297"/>
      <c r="X153" s="84"/>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203"/>
      <c r="R154" s="11"/>
      <c r="S154" s="82"/>
      <c r="T154" s="301">
        <v>0</v>
      </c>
      <c r="U154" s="302"/>
      <c r="V154" s="301">
        <v>0</v>
      </c>
      <c r="W154" s="302"/>
      <c r="X154" s="38">
        <v>0</v>
      </c>
      <c r="Z154" s="126"/>
      <c r="AA154" s="126"/>
      <c r="AB154" s="127"/>
      <c r="AC154" s="44"/>
      <c r="AD154" s="44"/>
      <c r="AE154" s="19"/>
      <c r="AF154" s="19"/>
      <c r="AG154" s="19"/>
      <c r="AH154" s="19"/>
      <c r="AI154" s="19"/>
    </row>
    <row r="155" spans="1:35" ht="20.25" customHeight="1">
      <c r="A155" s="90"/>
      <c r="B155" s="295"/>
      <c r="C155" s="295"/>
      <c r="D155" s="295"/>
      <c r="E155" s="295"/>
      <c r="F155" s="295"/>
      <c r="G155" s="295"/>
      <c r="H155" s="295"/>
      <c r="I155" s="295"/>
      <c r="J155" s="295"/>
      <c r="K155" s="295"/>
      <c r="L155" s="295"/>
      <c r="M155" s="295"/>
      <c r="N155" s="295"/>
      <c r="O155" s="295"/>
      <c r="P155" s="295"/>
      <c r="Q155" s="295"/>
      <c r="R155" s="295"/>
      <c r="S155" s="303"/>
      <c r="T155" s="304">
        <v>4</v>
      </c>
      <c r="U155" s="305"/>
      <c r="V155" s="304">
        <v>0</v>
      </c>
      <c r="W155" s="305"/>
      <c r="X155" s="35">
        <v>0</v>
      </c>
      <c r="Z155" s="47"/>
      <c r="AA155" s="47"/>
      <c r="AB155" s="44"/>
      <c r="AC155" s="44"/>
      <c r="AD155" s="44"/>
      <c r="AE155" s="19"/>
      <c r="AF155" s="19"/>
      <c r="AG155" s="19"/>
      <c r="AH155" s="19"/>
      <c r="AI155" s="19"/>
    </row>
    <row r="156" spans="1:35" ht="15.75" customHeight="1">
      <c r="A156" s="191" t="s">
        <v>28</v>
      </c>
      <c r="B156" s="295" t="s">
        <v>220</v>
      </c>
      <c r="C156" s="295"/>
      <c r="D156" s="295"/>
      <c r="E156" s="295"/>
      <c r="F156" s="295"/>
      <c r="G156" s="295"/>
      <c r="H156" s="295"/>
      <c r="I156" s="199"/>
      <c r="J156" s="199"/>
      <c r="K156" s="199"/>
      <c r="L156" s="199"/>
      <c r="M156" s="199"/>
      <c r="N156" s="199"/>
      <c r="O156" s="199"/>
      <c r="P156" s="199"/>
      <c r="Q156" s="199"/>
      <c r="R156" s="199"/>
      <c r="S156" s="206"/>
      <c r="T156" s="296"/>
      <c r="U156" s="297"/>
      <c r="V156" s="296"/>
      <c r="W156" s="297"/>
      <c r="X156" s="84"/>
      <c r="Z156" s="47"/>
      <c r="AA156" s="47"/>
      <c r="AB156" s="44"/>
      <c r="AC156" s="44"/>
      <c r="AD156" s="44"/>
      <c r="AE156" s="19"/>
      <c r="AF156" s="19"/>
      <c r="AG156" s="19"/>
      <c r="AH156" s="19"/>
      <c r="AI156" s="19"/>
    </row>
    <row r="157" spans="1:35" ht="15" customHeight="1">
      <c r="A157" s="81"/>
      <c r="B157" s="13" t="s">
        <v>222</v>
      </c>
      <c r="C157" s="13"/>
      <c r="D157" s="203"/>
      <c r="E157" s="203"/>
      <c r="F157" s="203"/>
      <c r="G157" s="203"/>
      <c r="H157" s="203"/>
      <c r="I157" s="203"/>
      <c r="J157" s="203"/>
      <c r="K157" s="203"/>
      <c r="L157" s="203"/>
      <c r="M157" s="203"/>
      <c r="N157" s="203"/>
      <c r="O157" s="203"/>
      <c r="P157" s="203"/>
      <c r="Q157" s="203"/>
      <c r="R157" s="11"/>
      <c r="S157" s="204"/>
      <c r="T157" s="298"/>
      <c r="U157" s="299"/>
      <c r="V157" s="300"/>
      <c r="W157" s="299"/>
      <c r="X157" s="10"/>
      <c r="Z157" s="27"/>
      <c r="AA157" s="27"/>
      <c r="AB157" s="19"/>
      <c r="AC157" s="19"/>
      <c r="AD157" s="19"/>
      <c r="AE157" s="19"/>
      <c r="AF157" s="19"/>
      <c r="AG157" s="19"/>
      <c r="AH157" s="19"/>
      <c r="AI157" s="19"/>
    </row>
    <row r="158" spans="1:35" ht="16.5" customHeight="1">
      <c r="A158" s="182"/>
      <c r="B158" s="1" t="s">
        <v>209</v>
      </c>
      <c r="D158" s="199"/>
      <c r="E158" s="199"/>
      <c r="F158" s="199"/>
      <c r="G158" s="199"/>
      <c r="H158" s="199"/>
      <c r="I158" s="199"/>
      <c r="J158" s="199"/>
      <c r="K158" s="199"/>
      <c r="L158" s="199"/>
      <c r="M158" s="199"/>
      <c r="N158" s="199"/>
      <c r="O158" s="199"/>
      <c r="P158" s="199"/>
      <c r="Q158" s="199"/>
      <c r="R158" s="199"/>
      <c r="S158" s="206"/>
      <c r="T158" s="290">
        <v>4</v>
      </c>
      <c r="U158" s="290"/>
      <c r="V158" s="291">
        <v>0</v>
      </c>
      <c r="W158" s="292"/>
      <c r="X158" s="42">
        <v>0</v>
      </c>
      <c r="Y158" s="39"/>
      <c r="Z158" s="27"/>
      <c r="AA158" s="27"/>
      <c r="AB158" s="19"/>
      <c r="AC158" s="19"/>
      <c r="AD158" s="19"/>
      <c r="AE158" s="19"/>
      <c r="AF158" s="19"/>
      <c r="AG158" s="19"/>
      <c r="AH158" s="19"/>
      <c r="AI158" s="19"/>
    </row>
    <row r="159" spans="1:35" ht="17.25" customHeight="1">
      <c r="D159" s="14"/>
      <c r="E159" s="14"/>
      <c r="F159" s="14"/>
      <c r="G159" s="14"/>
      <c r="H159" s="14"/>
      <c r="I159" s="14"/>
      <c r="J159" s="184" t="s">
        <v>158</v>
      </c>
      <c r="K159" s="14"/>
      <c r="L159" s="14"/>
      <c r="M159" s="14"/>
      <c r="N159" s="14"/>
      <c r="O159" s="14"/>
      <c r="P159" s="14"/>
      <c r="Q159" s="14"/>
      <c r="S159" s="14"/>
      <c r="T159" s="14"/>
      <c r="U159" s="40"/>
      <c r="V159" s="293">
        <v>48</v>
      </c>
      <c r="W159" s="294"/>
      <c r="X159" s="182"/>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6"/>
      <c r="T160" s="196"/>
      <c r="X160" s="57"/>
      <c r="Y160" s="44"/>
      <c r="Z160" s="27"/>
      <c r="AA160" s="27"/>
      <c r="AB160" s="19"/>
      <c r="AC160" s="19"/>
      <c r="AD160" s="19"/>
      <c r="AE160" s="19"/>
      <c r="AF160" s="19"/>
      <c r="AG160" s="19"/>
      <c r="AH160" s="19"/>
      <c r="AI160" s="19"/>
    </row>
    <row r="161" spans="1:35" ht="18" customHeight="1">
      <c r="B161" s="1" t="s">
        <v>161</v>
      </c>
      <c r="Q161" s="1"/>
      <c r="V161" s="285">
        <v>48</v>
      </c>
      <c r="W161" s="286"/>
      <c r="X161" s="195"/>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189" t="s">
        <v>15</v>
      </c>
      <c r="B163" s="235" t="s">
        <v>262</v>
      </c>
      <c r="C163" s="235"/>
      <c r="D163" s="235"/>
      <c r="E163" s="235"/>
      <c r="F163" s="235"/>
      <c r="G163" s="235"/>
      <c r="H163" s="235"/>
      <c r="I163" s="235"/>
      <c r="J163" s="235"/>
      <c r="K163" s="235"/>
      <c r="L163" s="235"/>
      <c r="M163" s="235"/>
      <c r="N163" s="235"/>
      <c r="O163" s="235"/>
      <c r="P163" s="235"/>
      <c r="Q163" s="235"/>
      <c r="R163" s="235"/>
      <c r="U163" s="22"/>
      <c r="V163" s="22"/>
      <c r="W163" s="287"/>
      <c r="X163" s="287"/>
      <c r="Y163" s="44"/>
      <c r="Z163" s="27"/>
      <c r="AA163" s="27"/>
      <c r="AB163" s="19"/>
      <c r="AC163" s="19"/>
      <c r="AD163" s="19"/>
      <c r="AE163" s="19"/>
      <c r="AF163" s="19"/>
      <c r="AG163" s="19"/>
      <c r="AH163" s="19"/>
      <c r="AI163" s="19"/>
    </row>
    <row r="164" spans="1:35" ht="34.5" customHeight="1">
      <c r="B164" s="235"/>
      <c r="C164" s="235"/>
      <c r="D164" s="235"/>
      <c r="E164" s="235"/>
      <c r="F164" s="235"/>
      <c r="G164" s="235"/>
      <c r="H164" s="235"/>
      <c r="I164" s="235"/>
      <c r="J164" s="235"/>
      <c r="K164" s="235"/>
      <c r="L164" s="235"/>
      <c r="M164" s="235"/>
      <c r="N164" s="235"/>
      <c r="O164" s="235"/>
      <c r="P164" s="235"/>
      <c r="Q164" s="235"/>
      <c r="R164" s="235"/>
      <c r="U164" s="175"/>
      <c r="V164" s="176" t="s">
        <v>0</v>
      </c>
      <c r="W164" s="288">
        <v>16846.86</v>
      </c>
      <c r="X164" s="288"/>
      <c r="Y164" s="44"/>
      <c r="Z164" s="27"/>
      <c r="AA164" s="27"/>
      <c r="AB164" s="19"/>
      <c r="AC164" s="19"/>
      <c r="AD164" s="19"/>
      <c r="AE164" s="19"/>
      <c r="AF164" s="19"/>
      <c r="AG164" s="19"/>
      <c r="AH164" s="19"/>
      <c r="AI164" s="19"/>
    </row>
    <row r="165" spans="1:35" ht="15.75" customHeight="1">
      <c r="B165" s="186"/>
      <c r="C165" s="186"/>
      <c r="D165" s="186"/>
      <c r="E165" s="186"/>
      <c r="F165" s="186"/>
      <c r="G165" s="186"/>
      <c r="H165" s="186"/>
      <c r="I165" s="186"/>
      <c r="J165" s="186"/>
      <c r="K165" s="186"/>
      <c r="L165" s="186"/>
      <c r="M165" s="186"/>
      <c r="N165" s="186"/>
      <c r="O165" s="186"/>
      <c r="P165" s="186"/>
      <c r="Q165" s="186"/>
      <c r="R165" s="186"/>
      <c r="U165" s="185"/>
      <c r="V165" s="185"/>
      <c r="W165" s="215"/>
      <c r="X165" s="215"/>
      <c r="Y165" s="44"/>
      <c r="Z165" s="27"/>
      <c r="AA165" s="27"/>
      <c r="AB165" s="19"/>
      <c r="AC165" s="19"/>
      <c r="AD165" s="19"/>
      <c r="AE165" s="19"/>
      <c r="AF165" s="19"/>
      <c r="AG165" s="19"/>
      <c r="AH165" s="19"/>
      <c r="AI165" s="19"/>
    </row>
    <row r="166" spans="1:35" ht="22.5" customHeight="1">
      <c r="A166" s="189" t="s">
        <v>9</v>
      </c>
      <c r="B166" s="69" t="s">
        <v>210</v>
      </c>
      <c r="C166" s="69"/>
      <c r="Q166" s="1"/>
      <c r="U166" s="185"/>
      <c r="V166" s="185"/>
      <c r="W166" s="185"/>
      <c r="X166" s="92"/>
      <c r="Y166" s="44"/>
      <c r="Z166" s="27"/>
      <c r="AA166" s="27"/>
      <c r="AB166" s="19"/>
      <c r="AC166" s="19"/>
      <c r="AD166" s="19"/>
      <c r="AE166" s="19"/>
      <c r="AF166" s="19"/>
      <c r="AG166" s="19"/>
      <c r="AH166" s="19"/>
      <c r="AI166" s="19"/>
    </row>
    <row r="167" spans="1:35" ht="17.25" customHeight="1">
      <c r="A167" s="189" t="s">
        <v>47</v>
      </c>
      <c r="B167" s="1" t="s">
        <v>43</v>
      </c>
      <c r="V167" s="185" t="s">
        <v>0</v>
      </c>
      <c r="W167" s="237">
        <v>1010.81</v>
      </c>
      <c r="X167" s="237"/>
      <c r="Y167" s="44"/>
      <c r="Z167" s="27"/>
      <c r="AA167" s="128"/>
      <c r="AB167" s="19"/>
      <c r="AC167" s="19"/>
      <c r="AD167" s="19"/>
      <c r="AE167" s="19"/>
      <c r="AF167" s="19"/>
      <c r="AG167" s="19"/>
      <c r="AH167" s="19"/>
      <c r="AI167" s="19"/>
    </row>
    <row r="168" spans="1:35" ht="15" customHeight="1">
      <c r="V168" s="185"/>
      <c r="W168" s="185"/>
      <c r="X168" s="92"/>
      <c r="Y168" s="44"/>
      <c r="Z168" s="27"/>
      <c r="AA168" s="129"/>
      <c r="AB168" s="19"/>
      <c r="AC168" s="19"/>
      <c r="AD168" s="19"/>
      <c r="AE168" s="19"/>
      <c r="AF168" s="19"/>
      <c r="AG168" s="19"/>
      <c r="AH168" s="19"/>
      <c r="AI168" s="19"/>
    </row>
    <row r="169" spans="1:35" ht="18" customHeight="1">
      <c r="A169" s="189" t="s">
        <v>48</v>
      </c>
      <c r="B169" s="15" t="s">
        <v>162</v>
      </c>
      <c r="C169" s="15"/>
      <c r="M169" s="7"/>
      <c r="N169" s="289">
        <f>+W167</f>
        <v>1010.81</v>
      </c>
      <c r="O169" s="233"/>
      <c r="P169" s="189" t="s">
        <v>160</v>
      </c>
      <c r="Q169" s="63" t="s">
        <v>190</v>
      </c>
      <c r="V169" s="185" t="s">
        <v>0</v>
      </c>
      <c r="W169" s="237">
        <v>4717.1099999999997</v>
      </c>
      <c r="X169" s="237"/>
      <c r="Y169" s="44"/>
      <c r="Z169" s="27"/>
      <c r="AA169" s="128">
        <f>N169*14/3</f>
        <v>4717.1099999999997</v>
      </c>
      <c r="AB169" s="19"/>
      <c r="AC169" s="19"/>
      <c r="AD169" s="19"/>
      <c r="AE169" s="19"/>
      <c r="AF169" s="19"/>
      <c r="AG169" s="19"/>
      <c r="AH169" s="19"/>
      <c r="AI169" s="19"/>
    </row>
    <row r="170" spans="1:35" ht="10.5" customHeight="1">
      <c r="A170" s="203"/>
      <c r="B170" s="11" t="s">
        <v>33</v>
      </c>
      <c r="C170" s="11"/>
      <c r="D170" s="11"/>
      <c r="E170" s="11"/>
      <c r="F170" s="11"/>
      <c r="G170" s="11"/>
      <c r="H170" s="11"/>
      <c r="I170" s="11"/>
      <c r="J170" s="11"/>
      <c r="K170" s="11"/>
      <c r="L170" s="11"/>
      <c r="M170" s="11"/>
      <c r="N170" s="11"/>
      <c r="O170" s="11"/>
      <c r="P170" s="11"/>
      <c r="Q170" s="203"/>
      <c r="R170" s="11"/>
      <c r="S170" s="11"/>
      <c r="T170" s="11"/>
      <c r="U170" s="203"/>
      <c r="V170" s="203"/>
      <c r="W170" s="203"/>
      <c r="X170" s="55"/>
      <c r="Y170" s="44"/>
      <c r="Z170" s="27"/>
      <c r="AA170" s="27"/>
      <c r="AB170" s="19"/>
      <c r="AC170" s="19"/>
      <c r="AD170" s="19"/>
      <c r="AE170" s="19"/>
      <c r="AF170" s="19"/>
      <c r="AG170" s="19"/>
      <c r="AH170" s="19"/>
      <c r="AI170" s="19"/>
    </row>
    <row r="171" spans="1:35" ht="15" customHeight="1">
      <c r="A171" s="70" t="s">
        <v>244</v>
      </c>
      <c r="B171" s="65"/>
      <c r="C171" s="65"/>
      <c r="D171" s="56"/>
      <c r="E171" s="56"/>
      <c r="F171" s="56"/>
      <c r="G171" s="56"/>
      <c r="H171" s="56"/>
      <c r="I171" s="56"/>
      <c r="J171" s="56"/>
      <c r="K171" s="56"/>
      <c r="L171" s="56"/>
      <c r="M171" s="56"/>
      <c r="N171" s="56"/>
      <c r="O171" s="56"/>
      <c r="P171" s="56"/>
      <c r="Q171" s="56"/>
      <c r="R171" s="56"/>
      <c r="S171" s="56"/>
      <c r="T171"/>
      <c r="U171"/>
      <c r="V171" s="212"/>
      <c r="W171" s="212"/>
      <c r="X171" s="92"/>
      <c r="Y171" s="44"/>
      <c r="Z171" s="27"/>
      <c r="AA171" s="27"/>
      <c r="AB171" s="19"/>
      <c r="AC171" s="19"/>
      <c r="AD171" s="19"/>
      <c r="AE171" s="19"/>
      <c r="AF171" s="19"/>
      <c r="AG171" s="19"/>
      <c r="AH171" s="19"/>
      <c r="AI171" s="19"/>
    </row>
    <row r="172" spans="1:35" s="209" customFormat="1" ht="15.75" customHeight="1">
      <c r="A172" s="72" t="s">
        <v>14</v>
      </c>
      <c r="B172" s="19" t="s">
        <v>258</v>
      </c>
      <c r="C172" s="19"/>
      <c r="D172" s="19"/>
      <c r="E172" s="19"/>
      <c r="F172" s="19"/>
      <c r="G172" s="19"/>
      <c r="H172" s="19"/>
      <c r="I172" s="19"/>
      <c r="J172" s="19"/>
      <c r="K172" s="19"/>
      <c r="L172" s="19"/>
      <c r="M172" s="19"/>
      <c r="N172" s="19"/>
      <c r="O172" s="19"/>
      <c r="P172" s="19"/>
      <c r="Q172" s="19"/>
      <c r="R172" s="19"/>
      <c r="S172" s="19"/>
      <c r="T172" s="44"/>
      <c r="U172" s="44"/>
      <c r="V172" s="185" t="s">
        <v>0</v>
      </c>
      <c r="W172" s="279">
        <v>319.41000000000003</v>
      </c>
      <c r="X172" s="279"/>
      <c r="Y172" s="59"/>
      <c r="Z172" s="130"/>
      <c r="AA172" s="130"/>
      <c r="AB172" s="131"/>
      <c r="AC172" s="131"/>
      <c r="AD172" s="131"/>
      <c r="AE172" s="131"/>
      <c r="AF172" s="131"/>
      <c r="AG172" s="131"/>
      <c r="AH172" s="131"/>
      <c r="AI172" s="131"/>
    </row>
    <row r="173" spans="1:35" ht="3.75" customHeight="1">
      <c r="B173" s="280"/>
      <c r="C173" s="280"/>
      <c r="D173" s="280"/>
      <c r="E173" s="280"/>
      <c r="F173" s="280"/>
      <c r="G173" s="280"/>
      <c r="H173" s="280"/>
      <c r="I173" s="280"/>
      <c r="J173" s="280"/>
      <c r="K173" s="280"/>
      <c r="L173" s="280"/>
      <c r="M173" s="280"/>
      <c r="N173" s="280"/>
      <c r="O173" s="280"/>
      <c r="P173" s="280"/>
      <c r="Q173" s="280"/>
      <c r="R173" s="280"/>
      <c r="S173" s="280"/>
      <c r="T173" s="281"/>
      <c r="U173" s="282"/>
      <c r="V173" s="282"/>
      <c r="W173" s="283"/>
      <c r="X173" s="284"/>
      <c r="Y173" s="44"/>
      <c r="Z173" s="27"/>
      <c r="AA173" s="27"/>
      <c r="AB173" s="19"/>
      <c r="AC173" s="19"/>
      <c r="AD173" s="19"/>
      <c r="AE173" s="19"/>
      <c r="AF173" s="19"/>
      <c r="AG173" s="19"/>
      <c r="AH173" s="19"/>
      <c r="AI173" s="19"/>
    </row>
    <row r="174" spans="1:35" ht="18" customHeight="1">
      <c r="A174" s="72" t="s">
        <v>10</v>
      </c>
      <c r="B174" s="19" t="s">
        <v>259</v>
      </c>
      <c r="C174" s="19"/>
      <c r="D174" s="19"/>
      <c r="E174" s="19"/>
      <c r="F174" s="19"/>
      <c r="G174" s="19"/>
      <c r="H174" s="19"/>
      <c r="I174" s="19"/>
      <c r="J174" s="19"/>
      <c r="K174" s="19"/>
      <c r="L174" s="19"/>
      <c r="M174" s="19"/>
      <c r="N174" s="19"/>
      <c r="O174" s="19"/>
      <c r="P174" s="19"/>
      <c r="Q174" s="20"/>
      <c r="R174" s="19"/>
      <c r="S174" s="19"/>
      <c r="T174" s="44"/>
      <c r="U174" s="187"/>
      <c r="V174" s="185" t="s">
        <v>0</v>
      </c>
      <c r="W174" s="279">
        <v>1490.58</v>
      </c>
      <c r="X174" s="279"/>
      <c r="Y174" s="44"/>
      <c r="Z174" s="27"/>
      <c r="AA174" s="27"/>
      <c r="AB174" s="19"/>
      <c r="AC174" s="19"/>
      <c r="AD174" s="19"/>
      <c r="AE174" s="19"/>
      <c r="AF174" s="19"/>
      <c r="AG174" s="19"/>
      <c r="AH174" s="19"/>
      <c r="AI174" s="19"/>
    </row>
    <row r="175" spans="1:35" ht="6.75" customHeight="1">
      <c r="A175" s="20"/>
      <c r="B175" s="280"/>
      <c r="C175" s="280"/>
      <c r="D175" s="280"/>
      <c r="E175" s="280"/>
      <c r="F175" s="280"/>
      <c r="G175" s="280"/>
      <c r="H175" s="280"/>
      <c r="I175" s="280"/>
      <c r="J175" s="280"/>
      <c r="K175" s="280"/>
      <c r="L175" s="280"/>
      <c r="M175" s="280"/>
      <c r="N175" s="280"/>
      <c r="O175" s="280"/>
      <c r="P175" s="280"/>
      <c r="Q175" s="280"/>
      <c r="R175" s="280"/>
      <c r="S175" s="280"/>
      <c r="T175" s="281"/>
      <c r="U175" s="282"/>
      <c r="V175" s="282"/>
      <c r="W175" s="281"/>
      <c r="X175" s="282"/>
      <c r="Y175" s="44"/>
      <c r="Z175" s="27"/>
      <c r="AA175" s="27"/>
      <c r="AB175" s="19"/>
      <c r="AC175" s="19"/>
      <c r="AD175" s="19"/>
      <c r="AE175" s="19"/>
      <c r="AF175" s="19"/>
      <c r="AG175" s="19"/>
      <c r="AH175" s="19"/>
      <c r="AI175" s="19"/>
    </row>
    <row r="176" spans="1:35" ht="6.75" customHeight="1">
      <c r="T176" s="7"/>
      <c r="U176" s="182"/>
      <c r="V176" s="182"/>
      <c r="W176" s="182"/>
      <c r="X176" s="92"/>
      <c r="Y176" s="44"/>
      <c r="Z176" s="27"/>
      <c r="AA176" s="27"/>
      <c r="AB176" s="19"/>
      <c r="AC176" s="19"/>
      <c r="AD176" s="19"/>
      <c r="AE176" s="19"/>
      <c r="AF176" s="19"/>
      <c r="AG176" s="19"/>
      <c r="AH176" s="19"/>
      <c r="AI176" s="19"/>
    </row>
    <row r="177" spans="1:35" ht="15.75" customHeight="1">
      <c r="A177" s="70" t="s">
        <v>251</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276" t="s">
        <v>252</v>
      </c>
      <c r="C178" s="276"/>
      <c r="D178" s="276"/>
      <c r="E178" s="276"/>
      <c r="F178" s="276"/>
      <c r="G178" s="276"/>
      <c r="H178" s="276"/>
      <c r="I178" s="276"/>
      <c r="J178" s="276"/>
      <c r="K178" s="276"/>
      <c r="L178" s="276"/>
      <c r="M178" s="276"/>
      <c r="N178" s="276"/>
      <c r="O178" s="276"/>
      <c r="P178" s="276"/>
      <c r="Q178" s="276"/>
      <c r="R178" s="276"/>
      <c r="S178" s="276"/>
      <c r="T178" s="276"/>
      <c r="U178" s="276"/>
      <c r="X178" s="92"/>
      <c r="Y178" s="44"/>
      <c r="Z178" s="27"/>
      <c r="AA178" s="27"/>
      <c r="AB178" s="19"/>
      <c r="AC178" s="19"/>
      <c r="AD178" s="19"/>
      <c r="AE178" s="19"/>
      <c r="AF178" s="19"/>
      <c r="AG178" s="19"/>
      <c r="AH178" s="19"/>
      <c r="AI178" s="19"/>
    </row>
    <row r="179" spans="1:35" ht="6" customHeight="1">
      <c r="A179" s="72"/>
      <c r="B179" s="254"/>
      <c r="C179" s="254"/>
      <c r="D179" s="254"/>
      <c r="E179" s="254"/>
      <c r="F179" s="254"/>
      <c r="G179" s="254"/>
      <c r="H179" s="254"/>
      <c r="I179" s="254"/>
      <c r="J179" s="254"/>
      <c r="K179" s="254"/>
      <c r="L179" s="254"/>
      <c r="M179" s="254"/>
      <c r="N179" s="254"/>
      <c r="O179" s="254"/>
      <c r="P179" s="254"/>
      <c r="Q179" s="254"/>
      <c r="S179" s="19"/>
      <c r="U179" s="20"/>
      <c r="V179" s="22"/>
      <c r="W179" s="277"/>
      <c r="X179" s="277"/>
      <c r="Y179" s="44"/>
      <c r="Z179" s="27"/>
      <c r="AA179" s="27"/>
      <c r="AB179" s="19"/>
      <c r="AC179" s="19"/>
      <c r="AD179" s="19"/>
      <c r="AE179" s="19"/>
      <c r="AF179" s="19"/>
      <c r="AG179" s="19"/>
      <c r="AH179" s="19"/>
      <c r="AI179" s="19"/>
    </row>
    <row r="180" spans="1:35" ht="32.25" customHeight="1">
      <c r="A180" s="189" t="s">
        <v>14</v>
      </c>
      <c r="B180" s="273" t="s">
        <v>253</v>
      </c>
      <c r="C180" s="273"/>
      <c r="D180" s="273"/>
      <c r="E180" s="273"/>
      <c r="F180" s="273"/>
      <c r="G180" s="273"/>
      <c r="H180" s="273"/>
      <c r="I180" s="273"/>
      <c r="J180" s="273"/>
      <c r="K180" s="273"/>
      <c r="L180" s="273"/>
      <c r="M180" s="273"/>
      <c r="N180" s="273"/>
      <c r="O180" s="273"/>
      <c r="P180" s="273"/>
      <c r="Q180" s="273"/>
      <c r="R180" s="273"/>
      <c r="S180" s="273"/>
      <c r="T180"/>
      <c r="U180"/>
      <c r="V180"/>
      <c r="W180" s="278">
        <v>0.23899999999999999</v>
      </c>
      <c r="X180" s="278"/>
      <c r="Y180" s="44"/>
      <c r="Z180" s="27"/>
      <c r="AA180" s="27"/>
      <c r="AB180" s="19"/>
      <c r="AC180" s="19"/>
      <c r="AD180" s="19"/>
      <c r="AE180" s="19"/>
      <c r="AF180" s="19"/>
      <c r="AG180" s="19"/>
      <c r="AH180" s="19"/>
      <c r="AI180" s="19"/>
    </row>
    <row r="181" spans="1:35" ht="7.5" customHeight="1">
      <c r="A181" s="72"/>
      <c r="V181" s="22"/>
      <c r="W181" s="277"/>
      <c r="X181" s="277"/>
      <c r="Y181" s="44"/>
      <c r="Z181" s="27"/>
      <c r="AA181" s="27"/>
      <c r="AB181" s="19"/>
      <c r="AC181" s="19"/>
      <c r="AD181" s="19"/>
      <c r="AE181" s="19"/>
      <c r="AF181" s="19"/>
      <c r="AG181" s="19"/>
      <c r="AH181" s="19"/>
      <c r="AI181" s="19"/>
    </row>
    <row r="182" spans="1:35" ht="30" customHeight="1">
      <c r="A182" s="189" t="s">
        <v>10</v>
      </c>
      <c r="B182" s="273" t="s">
        <v>254</v>
      </c>
      <c r="C182" s="273"/>
      <c r="D182" s="273"/>
      <c r="E182" s="273"/>
      <c r="F182" s="273"/>
      <c r="G182" s="273"/>
      <c r="H182" s="273"/>
      <c r="I182" s="273"/>
      <c r="J182" s="273"/>
      <c r="K182" s="273"/>
      <c r="L182" s="273"/>
      <c r="M182" s="273"/>
      <c r="N182" s="273"/>
      <c r="O182" s="273"/>
      <c r="P182" s="273"/>
      <c r="Q182" s="273"/>
      <c r="R182" s="273"/>
      <c r="S182" s="273"/>
      <c r="V182" s="185"/>
      <c r="W182" s="274">
        <v>0.28599999999999998</v>
      </c>
      <c r="X182" s="274"/>
      <c r="Y182" s="44"/>
      <c r="Z182" s="27"/>
      <c r="AA182" s="27"/>
      <c r="AB182" s="19"/>
      <c r="AC182" s="19"/>
      <c r="AD182" s="19"/>
      <c r="AE182" s="19"/>
      <c r="AF182" s="19"/>
      <c r="AG182" s="19"/>
      <c r="AH182" s="19"/>
      <c r="AI182" s="19"/>
    </row>
    <row r="183" spans="1:35" ht="9" customHeight="1">
      <c r="A183" s="72"/>
      <c r="B183" s="275"/>
      <c r="C183" s="275"/>
      <c r="D183" s="275"/>
      <c r="E183" s="275"/>
      <c r="F183" s="275"/>
      <c r="G183" s="275"/>
      <c r="H183" s="275"/>
      <c r="I183" s="275"/>
      <c r="J183" s="275"/>
      <c r="K183" s="275"/>
      <c r="L183" s="275"/>
      <c r="M183" s="275"/>
      <c r="N183" s="275"/>
      <c r="O183" s="275"/>
      <c r="P183" s="275"/>
      <c r="Q183" s="275"/>
      <c r="R183" s="19"/>
      <c r="S183" s="19"/>
      <c r="T183" s="19"/>
      <c r="U183" s="20"/>
      <c r="V183" s="22"/>
      <c r="W183" s="269"/>
      <c r="X183" s="269"/>
      <c r="Y183" s="44"/>
      <c r="Z183" s="27"/>
      <c r="AA183" s="27"/>
      <c r="AB183" s="19"/>
      <c r="AC183" s="19"/>
      <c r="AD183" s="19"/>
      <c r="AE183" s="19"/>
      <c r="AF183" s="19"/>
      <c r="AG183" s="19"/>
      <c r="AH183" s="19"/>
      <c r="AI183" s="19"/>
    </row>
    <row r="184" spans="1:35" ht="18" customHeight="1">
      <c r="A184" s="72" t="s">
        <v>15</v>
      </c>
      <c r="B184" s="261" t="s">
        <v>239</v>
      </c>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48"/>
      <c r="Y184" s="44"/>
      <c r="Z184" s="27"/>
      <c r="AA184" s="27"/>
      <c r="AB184" s="19"/>
      <c r="AC184" s="19"/>
      <c r="AD184" s="19"/>
      <c r="AE184" s="19"/>
      <c r="AF184" s="19"/>
      <c r="AG184" s="19"/>
      <c r="AH184" s="19"/>
      <c r="AI184" s="19"/>
    </row>
    <row r="185" spans="1:35" ht="6.75" customHeight="1">
      <c r="A185" s="72"/>
      <c r="V185" s="185"/>
      <c r="W185" s="22"/>
      <c r="X185" s="58"/>
      <c r="Y185" s="44"/>
      <c r="Z185" s="27"/>
      <c r="AA185" s="47"/>
      <c r="AB185" s="19"/>
      <c r="AC185" s="19"/>
      <c r="AD185" s="19"/>
      <c r="AE185" s="19"/>
      <c r="AF185" s="19"/>
      <c r="AG185" s="19"/>
      <c r="AH185" s="19"/>
      <c r="AI185" s="19"/>
    </row>
    <row r="186" spans="1:35" ht="13.5" customHeight="1">
      <c r="A186" s="72"/>
      <c r="B186" s="1" t="s">
        <v>240</v>
      </c>
      <c r="S186" s="19"/>
      <c r="V186" s="185" t="s">
        <v>0</v>
      </c>
      <c r="W186" s="268">
        <v>1010.81</v>
      </c>
      <c r="X186" s="268"/>
      <c r="Y186" s="44"/>
      <c r="Z186" s="27"/>
      <c r="AA186" s="47"/>
      <c r="AB186" s="19"/>
      <c r="AC186" s="19"/>
      <c r="AD186" s="19"/>
      <c r="AE186" s="19"/>
      <c r="AF186" s="19"/>
      <c r="AG186" s="19"/>
      <c r="AH186" s="19"/>
      <c r="AI186" s="19"/>
    </row>
    <row r="187" spans="1:35" ht="8.25" customHeight="1">
      <c r="A187" s="72"/>
      <c r="V187" s="185"/>
      <c r="W187" s="22"/>
      <c r="X187" s="58"/>
      <c r="Y187" s="44"/>
      <c r="Z187" s="27"/>
      <c r="AA187" s="47"/>
      <c r="AB187" s="19"/>
      <c r="AC187" s="19"/>
      <c r="AD187" s="19"/>
      <c r="AE187" s="19"/>
      <c r="AF187" s="19"/>
      <c r="AG187" s="19"/>
      <c r="AH187" s="19"/>
      <c r="AI187" s="19"/>
    </row>
    <row r="188" spans="1:35" ht="15" customHeight="1">
      <c r="A188" s="72"/>
      <c r="B188" s="1" t="s">
        <v>241</v>
      </c>
      <c r="V188" s="185" t="s">
        <v>0</v>
      </c>
      <c r="W188" s="268">
        <v>4717.1099999999997</v>
      </c>
      <c r="X188" s="268"/>
      <c r="Y188" s="44"/>
      <c r="Z188" s="27"/>
      <c r="AA188" s="47"/>
      <c r="AB188" s="19"/>
      <c r="AC188" s="19"/>
      <c r="AD188" s="19"/>
      <c r="AE188" s="19"/>
      <c r="AF188" s="19"/>
      <c r="AG188" s="19"/>
      <c r="AH188" s="19"/>
      <c r="AI188" s="19"/>
    </row>
    <row r="189" spans="1:35" ht="9" customHeight="1">
      <c r="A189" s="72"/>
      <c r="B189" s="210"/>
      <c r="C189" s="210"/>
      <c r="D189" s="211"/>
      <c r="E189" s="211"/>
      <c r="F189" s="211"/>
      <c r="G189" s="211"/>
      <c r="H189" s="211"/>
      <c r="I189" s="211"/>
      <c r="J189" s="211"/>
      <c r="K189" s="211"/>
      <c r="L189" s="211"/>
      <c r="M189" s="211"/>
      <c r="N189" s="211"/>
      <c r="O189" s="211"/>
      <c r="P189" s="211"/>
      <c r="Q189" s="211"/>
      <c r="R189" s="211"/>
      <c r="S189" s="211"/>
      <c r="T189" s="211"/>
      <c r="V189" s="185"/>
      <c r="W189" s="22"/>
      <c r="X189" s="58"/>
      <c r="Y189" s="44"/>
      <c r="Z189" s="132"/>
      <c r="AA189" s="48"/>
      <c r="AB189" s="19"/>
      <c r="AC189" s="19"/>
      <c r="AD189" s="19"/>
      <c r="AE189" s="19"/>
      <c r="AF189" s="19"/>
      <c r="AG189" s="19"/>
      <c r="AH189" s="19"/>
      <c r="AI189" s="19"/>
    </row>
    <row r="190" spans="1:35" ht="15.75" customHeight="1">
      <c r="A190" s="72" t="s">
        <v>9</v>
      </c>
      <c r="B190" s="235" t="s">
        <v>255</v>
      </c>
      <c r="C190" s="235"/>
      <c r="D190" s="235"/>
      <c r="E190" s="235"/>
      <c r="F190" s="235"/>
      <c r="G190" s="235"/>
      <c r="H190" s="235"/>
      <c r="I190" s="235"/>
      <c r="J190" s="235"/>
      <c r="K190" s="235"/>
      <c r="L190" s="235"/>
      <c r="M190" s="235"/>
      <c r="N190" s="235"/>
      <c r="O190" s="235"/>
      <c r="P190" s="235"/>
      <c r="Q190" s="235"/>
      <c r="R190" s="235"/>
      <c r="S190" s="235"/>
      <c r="T190" s="210"/>
      <c r="V190" s="1"/>
      <c r="W190" s="269"/>
      <c r="X190" s="269"/>
      <c r="Y190" s="44"/>
      <c r="Z190" s="27"/>
      <c r="AA190" s="47"/>
      <c r="AB190" s="19"/>
      <c r="AC190" s="19"/>
      <c r="AD190" s="19"/>
      <c r="AE190" s="19"/>
      <c r="AF190" s="19"/>
      <c r="AG190" s="19"/>
      <c r="AH190" s="19"/>
      <c r="AI190" s="19"/>
    </row>
    <row r="191" spans="1:35" ht="18.75" customHeight="1">
      <c r="A191" s="72"/>
      <c r="B191" s="235"/>
      <c r="C191" s="235"/>
      <c r="D191" s="235"/>
      <c r="E191" s="235"/>
      <c r="F191" s="235"/>
      <c r="G191" s="235"/>
      <c r="H191" s="235"/>
      <c r="I191" s="235"/>
      <c r="J191" s="235"/>
      <c r="K191" s="235"/>
      <c r="L191" s="235"/>
      <c r="M191" s="235"/>
      <c r="N191" s="235"/>
      <c r="O191" s="235"/>
      <c r="P191" s="235"/>
      <c r="Q191" s="235"/>
      <c r="R191" s="235"/>
      <c r="S191" s="235"/>
      <c r="T191" s="210"/>
      <c r="V191" s="185" t="s">
        <v>0</v>
      </c>
      <c r="W191" s="270">
        <v>769.23</v>
      </c>
      <c r="X191" s="270"/>
      <c r="Y191" s="44"/>
      <c r="Z191" s="27"/>
      <c r="AA191" s="47"/>
      <c r="AB191" s="19"/>
      <c r="AC191" s="19"/>
      <c r="AD191" s="19"/>
      <c r="AE191" s="19"/>
      <c r="AF191" s="19"/>
      <c r="AG191" s="19"/>
      <c r="AH191" s="19"/>
      <c r="AI191" s="19"/>
    </row>
    <row r="192" spans="1:35" ht="9" customHeight="1">
      <c r="A192" s="72"/>
      <c r="B192" s="210"/>
      <c r="C192" s="210"/>
      <c r="D192" s="210"/>
      <c r="E192" s="211"/>
      <c r="F192" s="211"/>
      <c r="G192" s="211"/>
      <c r="H192" s="211"/>
      <c r="I192" s="211"/>
      <c r="J192" s="211"/>
      <c r="K192" s="211"/>
      <c r="L192" s="211"/>
      <c r="M192" s="211"/>
      <c r="N192" s="211"/>
      <c r="O192" s="211"/>
      <c r="P192" s="211"/>
      <c r="Q192" s="211"/>
      <c r="R192" s="211"/>
      <c r="S192" s="211"/>
      <c r="T192" s="210"/>
      <c r="V192" s="185"/>
      <c r="W192" s="271"/>
      <c r="X192" s="271"/>
      <c r="Y192" s="44"/>
      <c r="Z192" s="132"/>
      <c r="AA192" s="48"/>
      <c r="AB192" s="19"/>
      <c r="AC192" s="19"/>
      <c r="AD192" s="19"/>
      <c r="AE192" s="19"/>
      <c r="AF192" s="19"/>
      <c r="AG192" s="19"/>
      <c r="AH192" s="19"/>
      <c r="AI192" s="19"/>
    </row>
    <row r="193" spans="1:35" ht="5.25" customHeight="1">
      <c r="A193" s="72"/>
      <c r="B193" s="210"/>
      <c r="C193" s="210"/>
      <c r="D193" s="210"/>
      <c r="E193" s="210"/>
      <c r="F193" s="210"/>
      <c r="G193" s="210"/>
      <c r="H193" s="210"/>
      <c r="I193" s="210"/>
      <c r="J193" s="210"/>
      <c r="K193" s="210"/>
      <c r="L193" s="210"/>
      <c r="M193" s="210"/>
      <c r="N193" s="210"/>
      <c r="O193" s="210"/>
      <c r="P193" s="210"/>
      <c r="Q193" s="210"/>
      <c r="R193" s="210"/>
      <c r="S193" s="210"/>
      <c r="T193" s="211"/>
      <c r="V193" s="185"/>
      <c r="W193" s="22"/>
      <c r="X193" s="48"/>
      <c r="Y193" s="44"/>
      <c r="Z193" s="27"/>
      <c r="AA193" s="47"/>
      <c r="AB193" s="19"/>
      <c r="AC193" s="19"/>
      <c r="AD193" s="19"/>
      <c r="AE193" s="19"/>
      <c r="AF193" s="19"/>
      <c r="AG193" s="19"/>
      <c r="AH193" s="19"/>
      <c r="AI193" s="19"/>
    </row>
    <row r="194" spans="1:35" ht="17.25" customHeight="1">
      <c r="A194" s="72" t="s">
        <v>16</v>
      </c>
      <c r="B194" s="235" t="s">
        <v>263</v>
      </c>
      <c r="C194" s="235"/>
      <c r="D194" s="235"/>
      <c r="E194" s="235"/>
      <c r="F194" s="235"/>
      <c r="G194" s="235"/>
      <c r="H194" s="235"/>
      <c r="I194" s="235"/>
      <c r="J194" s="235"/>
      <c r="K194" s="235"/>
      <c r="L194" s="235"/>
      <c r="M194" s="235"/>
      <c r="N194" s="235"/>
      <c r="O194" s="235"/>
      <c r="P194" s="235"/>
      <c r="Q194" s="235"/>
      <c r="R194" s="235"/>
      <c r="S194" s="235"/>
      <c r="T194" s="210"/>
      <c r="V194" s="185"/>
      <c r="W194" s="1"/>
      <c r="X194" s="7"/>
      <c r="Y194" s="44"/>
      <c r="Z194" s="132"/>
      <c r="AA194" s="48"/>
      <c r="AB194" s="19"/>
      <c r="AC194" s="19"/>
      <c r="AD194" s="19"/>
      <c r="AE194" s="19"/>
      <c r="AF194" s="19"/>
      <c r="AG194" s="19"/>
      <c r="AH194" s="19"/>
      <c r="AI194" s="19"/>
    </row>
    <row r="195" spans="1:35" ht="17.25" customHeight="1">
      <c r="A195" s="72"/>
      <c r="B195" s="235"/>
      <c r="C195" s="235"/>
      <c r="D195" s="235"/>
      <c r="E195" s="235"/>
      <c r="F195" s="235"/>
      <c r="G195" s="235"/>
      <c r="H195" s="235"/>
      <c r="I195" s="235"/>
      <c r="J195" s="235"/>
      <c r="K195" s="235"/>
      <c r="L195" s="235"/>
      <c r="M195" s="235"/>
      <c r="N195" s="235"/>
      <c r="O195" s="235"/>
      <c r="P195" s="235"/>
      <c r="Q195" s="235"/>
      <c r="R195" s="235"/>
      <c r="S195" s="235"/>
      <c r="T195" s="210"/>
      <c r="V195" s="185" t="s">
        <v>0</v>
      </c>
      <c r="W195" s="272">
        <v>3368.02</v>
      </c>
      <c r="X195" s="272"/>
      <c r="Y195" s="44"/>
      <c r="Z195" s="27"/>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208"/>
      <c r="U196" s="20"/>
      <c r="V196" s="22"/>
      <c r="W196" s="19"/>
      <c r="X196" s="44"/>
      <c r="Y196" s="44"/>
      <c r="Z196" s="27"/>
      <c r="AA196" s="47"/>
      <c r="AB196" s="19"/>
      <c r="AC196" s="19"/>
      <c r="AD196" s="19"/>
      <c r="AE196" s="19"/>
      <c r="AF196" s="19"/>
      <c r="AG196" s="19"/>
      <c r="AH196" s="19"/>
      <c r="AI196" s="19"/>
    </row>
    <row r="197" spans="1:35" ht="34.5" customHeight="1">
      <c r="A197" s="72" t="s">
        <v>25</v>
      </c>
      <c r="B197" s="261" t="s">
        <v>264</v>
      </c>
      <c r="C197" s="261"/>
      <c r="D197" s="261"/>
      <c r="E197" s="261"/>
      <c r="F197" s="261"/>
      <c r="G197" s="261"/>
      <c r="H197" s="261"/>
      <c r="I197" s="261"/>
      <c r="J197" s="261"/>
      <c r="K197" s="261"/>
      <c r="L197" s="261"/>
      <c r="M197" s="261"/>
      <c r="N197" s="261"/>
      <c r="O197" s="261"/>
      <c r="P197" s="261"/>
      <c r="Q197" s="261"/>
      <c r="R197" s="261"/>
      <c r="S197" s="261"/>
      <c r="T197" s="261"/>
      <c r="V197" s="176" t="s">
        <v>0</v>
      </c>
      <c r="W197" s="262">
        <v>1088.6400000000001</v>
      </c>
      <c r="X197" s="262"/>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236" t="s">
        <v>268</v>
      </c>
      <c r="C199" s="236"/>
      <c r="D199" s="236"/>
      <c r="E199" s="236"/>
      <c r="F199" s="236"/>
      <c r="G199" s="236"/>
      <c r="H199" s="236"/>
      <c r="I199" s="236"/>
      <c r="J199" s="236"/>
      <c r="K199" s="236"/>
      <c r="L199" s="236"/>
      <c r="M199" s="236"/>
      <c r="N199" s="236"/>
      <c r="O199" s="236"/>
      <c r="P199" s="236"/>
      <c r="Q199" s="236"/>
      <c r="R199" s="236"/>
      <c r="S199" s="236"/>
      <c r="T199" s="236"/>
      <c r="V199" s="176" t="s">
        <v>0</v>
      </c>
      <c r="W199" s="263">
        <v>4858.6000000000004</v>
      </c>
      <c r="X199" s="263"/>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264" t="s">
        <v>226</v>
      </c>
      <c r="C201" s="264"/>
      <c r="D201" s="264"/>
      <c r="E201" s="264"/>
      <c r="F201" s="264"/>
      <c r="G201" s="264"/>
      <c r="H201" s="264"/>
      <c r="I201" s="264"/>
      <c r="J201" s="264"/>
      <c r="K201" s="264"/>
      <c r="L201" s="264"/>
      <c r="M201" s="264"/>
      <c r="N201" s="264"/>
      <c r="O201" s="264"/>
      <c r="P201" s="264"/>
      <c r="Q201" s="264"/>
      <c r="R201" s="264"/>
      <c r="S201" s="265" t="s">
        <v>232</v>
      </c>
      <c r="T201" s="265"/>
      <c r="U201" s="265"/>
      <c r="V201" s="1"/>
      <c r="W201" s="1"/>
      <c r="X201" s="7"/>
      <c r="Y201" s="44"/>
      <c r="Z201" s="27"/>
      <c r="AA201" s="27"/>
      <c r="AB201" s="19"/>
      <c r="AC201" s="19"/>
      <c r="AD201" s="19"/>
      <c r="AE201" s="19"/>
      <c r="AF201" s="19"/>
      <c r="AG201" s="19"/>
      <c r="AH201" s="19"/>
      <c r="AI201" s="19"/>
    </row>
    <row r="202" spans="1:35" ht="21" customHeight="1">
      <c r="A202" s="72"/>
      <c r="B202" s="264"/>
      <c r="C202" s="264"/>
      <c r="D202" s="264"/>
      <c r="E202" s="264"/>
      <c r="F202" s="264"/>
      <c r="G202" s="264"/>
      <c r="H202" s="264"/>
      <c r="I202" s="264"/>
      <c r="J202" s="264"/>
      <c r="K202" s="264"/>
      <c r="L202" s="264"/>
      <c r="M202" s="264"/>
      <c r="N202" s="264"/>
      <c r="O202" s="264"/>
      <c r="P202" s="264"/>
      <c r="Q202" s="264"/>
      <c r="R202" s="264"/>
      <c r="S202" s="177">
        <v>0</v>
      </c>
      <c r="T202" s="85" t="s">
        <v>233</v>
      </c>
      <c r="U202" s="85"/>
      <c r="V202" s="176" t="s">
        <v>0</v>
      </c>
      <c r="W202" s="266">
        <v>3368.02</v>
      </c>
      <c r="X202" s="267"/>
      <c r="Y202" s="44"/>
      <c r="Z202" s="27"/>
      <c r="AA202" s="27"/>
      <c r="AB202" s="19"/>
      <c r="AC202" s="19"/>
      <c r="AD202" s="19"/>
      <c r="AE202" s="19"/>
      <c r="AF202" s="19"/>
      <c r="AG202" s="19"/>
      <c r="AH202" s="19"/>
      <c r="AI202" s="19"/>
    </row>
    <row r="203" spans="1:35" ht="29.25" customHeight="1">
      <c r="A203" s="203"/>
      <c r="B203" s="17"/>
      <c r="C203" s="17"/>
      <c r="D203" s="17"/>
      <c r="E203" s="17"/>
      <c r="F203" s="17"/>
      <c r="G203" s="17"/>
      <c r="H203" s="17"/>
      <c r="I203" s="17"/>
      <c r="J203" s="17"/>
      <c r="K203" s="17"/>
      <c r="L203" s="17"/>
      <c r="M203" s="17"/>
      <c r="N203" s="17"/>
      <c r="O203" s="17"/>
      <c r="P203" s="17"/>
      <c r="Q203" s="17"/>
      <c r="R203" s="17"/>
      <c r="S203" s="18"/>
      <c r="T203" s="18"/>
      <c r="U203" s="203"/>
      <c r="V203" s="203"/>
      <c r="W203" s="203"/>
      <c r="X203" s="55"/>
      <c r="Y203" s="44"/>
      <c r="Z203" s="27"/>
      <c r="AA203" s="27"/>
      <c r="AB203" s="19"/>
      <c r="AC203" s="19"/>
      <c r="AD203" s="19"/>
      <c r="AE203" s="19"/>
      <c r="AF203" s="19"/>
      <c r="AG203" s="19"/>
      <c r="AH203" s="19"/>
      <c r="AI203" s="19"/>
    </row>
    <row r="204" spans="1:35" ht="20.25" customHeight="1">
      <c r="A204" s="257" t="s">
        <v>256</v>
      </c>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92"/>
      <c r="Y204" s="44"/>
      <c r="Z204" s="27"/>
      <c r="AA204" s="27"/>
      <c r="AB204" s="19"/>
      <c r="AC204" s="19"/>
      <c r="AD204" s="19"/>
      <c r="AE204" s="19"/>
      <c r="AF204" s="19"/>
      <c r="AG204" s="19"/>
      <c r="AH204" s="19"/>
      <c r="AI204" s="19"/>
    </row>
    <row r="205" spans="1:35" ht="14.25" customHeight="1">
      <c r="A205" s="183"/>
      <c r="B205" s="258" t="s">
        <v>227</v>
      </c>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92"/>
      <c r="Y205" s="44"/>
      <c r="Z205" s="27"/>
      <c r="AA205" s="27"/>
      <c r="AB205" s="19"/>
      <c r="AC205" s="19"/>
      <c r="AD205" s="19"/>
      <c r="AE205" s="19"/>
      <c r="AF205" s="19"/>
      <c r="AG205" s="19"/>
      <c r="AH205" s="19"/>
      <c r="AI205" s="19"/>
    </row>
    <row r="206" spans="1:35" ht="14.25" customHeight="1">
      <c r="A206" s="183"/>
      <c r="B206" s="258" t="s">
        <v>228</v>
      </c>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92"/>
      <c r="Y206" s="44"/>
      <c r="Z206" s="27"/>
      <c r="AA206" s="27"/>
      <c r="AB206" s="19"/>
      <c r="AC206" s="19"/>
      <c r="AD206" s="19"/>
      <c r="AE206" s="19"/>
      <c r="AF206" s="19"/>
      <c r="AG206" s="19"/>
      <c r="AH206" s="19"/>
      <c r="AI206" s="19"/>
    </row>
    <row r="207" spans="1:35" ht="3.75" customHeight="1">
      <c r="A207" s="183"/>
      <c r="B207" s="259"/>
      <c r="C207" s="259"/>
      <c r="D207" s="259"/>
      <c r="E207" s="259"/>
      <c r="F207" s="259"/>
      <c r="G207" s="259"/>
      <c r="H207" s="259"/>
      <c r="I207" s="259"/>
      <c r="J207" s="259"/>
      <c r="K207" s="259"/>
      <c r="L207" s="259"/>
      <c r="M207" s="259"/>
      <c r="N207" s="259"/>
      <c r="O207" s="259"/>
      <c r="P207" s="259"/>
      <c r="Q207" s="259"/>
      <c r="R207" s="259"/>
      <c r="S207" s="259"/>
      <c r="T207" s="259"/>
      <c r="U207" s="259"/>
      <c r="V207" s="213"/>
      <c r="W207" s="213"/>
      <c r="X207" s="7"/>
      <c r="Y207" s="44"/>
      <c r="Z207" s="27"/>
      <c r="AA207" s="27"/>
      <c r="AB207" s="19"/>
      <c r="AC207" s="19"/>
      <c r="AD207" s="19"/>
      <c r="AE207" s="19"/>
      <c r="AF207" s="19"/>
      <c r="AG207" s="19"/>
      <c r="AH207" s="19"/>
      <c r="AI207" s="19"/>
    </row>
    <row r="208" spans="1:35" ht="15" customHeight="1">
      <c r="A208" s="189" t="s">
        <v>14</v>
      </c>
      <c r="B208" s="254" t="s">
        <v>168</v>
      </c>
      <c r="C208" s="254"/>
      <c r="D208" s="254"/>
      <c r="E208" s="254"/>
      <c r="F208" s="254"/>
      <c r="G208" s="254"/>
      <c r="H208" s="254"/>
      <c r="I208" s="254"/>
      <c r="J208" s="254"/>
      <c r="K208" s="254"/>
      <c r="L208" s="254"/>
      <c r="M208" s="254"/>
      <c r="N208" s="254"/>
      <c r="O208" s="254"/>
      <c r="P208" s="254"/>
      <c r="Q208" s="254"/>
      <c r="R208" s="254"/>
      <c r="U208" s="23"/>
      <c r="V208" s="64" t="s">
        <v>0</v>
      </c>
      <c r="W208" s="260">
        <v>0</v>
      </c>
      <c r="X208" s="260"/>
      <c r="Y208" s="44"/>
      <c r="Z208" s="27"/>
      <c r="AA208" s="27"/>
      <c r="AB208" s="19"/>
      <c r="AC208" s="19"/>
      <c r="AD208" s="19"/>
      <c r="AE208" s="19"/>
      <c r="AF208" s="19"/>
      <c r="AG208" s="19"/>
      <c r="AH208" s="19"/>
      <c r="AI208" s="19"/>
    </row>
    <row r="209" spans="1:35" ht="6" customHeight="1">
      <c r="B209" s="210"/>
      <c r="C209" s="210"/>
      <c r="D209" s="210"/>
      <c r="E209" s="210"/>
      <c r="F209" s="210"/>
      <c r="G209" s="210"/>
      <c r="H209" s="210"/>
      <c r="I209" s="210"/>
      <c r="J209" s="210"/>
      <c r="K209" s="210"/>
      <c r="L209" s="210"/>
      <c r="M209" s="210"/>
      <c r="N209" s="210"/>
      <c r="O209" s="210"/>
      <c r="P209" s="210"/>
      <c r="Q209" s="3"/>
      <c r="R209" s="210"/>
      <c r="U209" s="22"/>
      <c r="V209" s="22"/>
      <c r="W209" s="22"/>
      <c r="X209" s="92"/>
      <c r="Y209" s="44"/>
      <c r="Z209" s="27"/>
      <c r="AA209" s="27"/>
      <c r="AB209" s="19"/>
      <c r="AC209" s="19"/>
      <c r="AD209" s="19"/>
      <c r="AE209" s="19"/>
      <c r="AF209" s="19"/>
      <c r="AG209" s="19"/>
      <c r="AH209" s="19"/>
      <c r="AI209" s="19"/>
    </row>
    <row r="210" spans="1:35" ht="16.5" customHeight="1">
      <c r="A210" s="189" t="s">
        <v>10</v>
      </c>
      <c r="B210" s="2" t="s">
        <v>169</v>
      </c>
      <c r="C210" s="2"/>
      <c r="D210" s="2"/>
      <c r="E210" s="2"/>
      <c r="F210" s="2"/>
      <c r="G210" s="2"/>
      <c r="H210" s="2"/>
      <c r="I210" s="2"/>
      <c r="J210" s="2"/>
      <c r="K210" s="2"/>
      <c r="L210" s="2"/>
      <c r="M210" s="2"/>
      <c r="N210" s="2"/>
      <c r="O210" s="2"/>
      <c r="P210" s="2"/>
      <c r="Q210" s="2"/>
      <c r="R210" s="2"/>
      <c r="S210" s="189"/>
      <c r="T210" s="189"/>
      <c r="U210" s="22"/>
      <c r="V210" s="22"/>
      <c r="W210" s="253"/>
      <c r="X210" s="253"/>
      <c r="Y210" s="44"/>
      <c r="Z210" s="27"/>
      <c r="AA210" s="27"/>
      <c r="AB210" s="19"/>
      <c r="AC210" s="19"/>
      <c r="AD210" s="19"/>
      <c r="AE210" s="19"/>
      <c r="AF210" s="19"/>
      <c r="AG210" s="19"/>
      <c r="AH210" s="19"/>
      <c r="AI210" s="19"/>
    </row>
    <row r="211" spans="1:35" ht="7.5" customHeight="1">
      <c r="B211" s="254"/>
      <c r="C211" s="254"/>
      <c r="D211" s="254"/>
      <c r="E211" s="254"/>
      <c r="F211" s="254"/>
      <c r="G211" s="254"/>
      <c r="H211" s="254"/>
      <c r="I211" s="254"/>
      <c r="J211" s="254"/>
      <c r="K211" s="254"/>
      <c r="L211" s="254"/>
      <c r="M211" s="254"/>
      <c r="N211" s="254"/>
      <c r="O211" s="254"/>
      <c r="P211" s="254"/>
      <c r="Q211" s="254"/>
      <c r="R211" s="254"/>
      <c r="U211" s="22"/>
      <c r="V211" s="22"/>
      <c r="W211" s="22"/>
      <c r="X211" s="92"/>
      <c r="Y211" s="44"/>
      <c r="Z211" s="27"/>
      <c r="AA211" s="27"/>
      <c r="AB211" s="19"/>
      <c r="AC211" s="19"/>
      <c r="AD211" s="19"/>
      <c r="AE211" s="19"/>
      <c r="AF211" s="19"/>
      <c r="AG211" s="19"/>
      <c r="AH211" s="19"/>
      <c r="AI211" s="19"/>
    </row>
    <row r="212" spans="1:35" ht="15" customHeight="1">
      <c r="A212" s="189" t="s">
        <v>15</v>
      </c>
      <c r="B212" s="254" t="s">
        <v>53</v>
      </c>
      <c r="C212" s="254"/>
      <c r="D212" s="255"/>
      <c r="E212" s="255"/>
      <c r="F212" s="255"/>
      <c r="G212" s="255"/>
      <c r="H212" s="255"/>
      <c r="I212" s="255"/>
      <c r="J212" s="255"/>
      <c r="K212" s="255"/>
      <c r="L212" s="255"/>
      <c r="M212" s="255"/>
      <c r="N212" s="255"/>
      <c r="O212" s="255"/>
      <c r="P212" s="255"/>
      <c r="Q212" s="255"/>
      <c r="R212" s="255"/>
      <c r="S212" s="255"/>
      <c r="T212" s="211"/>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245">
        <f>+W208</f>
        <v>0</v>
      </c>
      <c r="K213" s="245"/>
      <c r="L213" s="245"/>
      <c r="M213" s="64" t="s">
        <v>45</v>
      </c>
      <c r="N213" s="256">
        <f>+W210</f>
        <v>0</v>
      </c>
      <c r="O213" s="256"/>
      <c r="P213" s="19"/>
      <c r="Q213" s="20"/>
      <c r="R213" s="19"/>
      <c r="S213" s="26"/>
      <c r="T213" s="26"/>
      <c r="U213" s="23"/>
      <c r="V213" s="64" t="s">
        <v>0</v>
      </c>
      <c r="W213" s="247"/>
      <c r="X213" s="247"/>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189" t="s">
        <v>9</v>
      </c>
      <c r="B215" s="43" t="s">
        <v>163</v>
      </c>
      <c r="C215" s="43"/>
      <c r="D215" s="19"/>
      <c r="E215" s="19"/>
      <c r="F215" s="19"/>
      <c r="G215" s="19"/>
      <c r="H215" s="20" t="s">
        <v>40</v>
      </c>
      <c r="I215" s="19"/>
      <c r="J215" s="245">
        <f>+W213</f>
        <v>0</v>
      </c>
      <c r="K215" s="245"/>
      <c r="L215" s="245"/>
      <c r="M215" s="64" t="s">
        <v>45</v>
      </c>
      <c r="N215" s="246">
        <v>12</v>
      </c>
      <c r="O215" s="246"/>
      <c r="P215" s="19"/>
      <c r="Q215" s="20" t="s">
        <v>33</v>
      </c>
      <c r="R215" s="19"/>
      <c r="U215" s="23"/>
      <c r="V215" s="64" t="s">
        <v>0</v>
      </c>
      <c r="W215" s="247"/>
      <c r="X215" s="247"/>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189" t="s">
        <v>16</v>
      </c>
      <c r="B217" s="235" t="s">
        <v>246</v>
      </c>
      <c r="C217" s="23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44"/>
      <c r="Z217" s="27"/>
      <c r="AA217" s="27"/>
      <c r="AB217" s="19"/>
      <c r="AC217" s="19"/>
      <c r="AD217" s="19"/>
      <c r="AE217" s="19"/>
      <c r="AF217" s="19"/>
      <c r="AG217" s="19"/>
      <c r="AH217" s="19"/>
      <c r="AI217" s="19"/>
    </row>
    <row r="218" spans="1:35" ht="15.75" customHeight="1">
      <c r="B218" s="45"/>
      <c r="C218" s="45"/>
      <c r="D218" s="210"/>
      <c r="E218" s="210"/>
      <c r="F218" s="210"/>
      <c r="G218" s="210"/>
      <c r="H218" s="210"/>
      <c r="I218" s="210"/>
      <c r="J218" s="210"/>
      <c r="K218" s="248">
        <v>50854</v>
      </c>
      <c r="L218" s="249"/>
      <c r="M218" s="249"/>
      <c r="N218" s="249"/>
      <c r="O218" s="250" t="s">
        <v>186</v>
      </c>
      <c r="P218" s="250"/>
      <c r="Q218" s="250"/>
      <c r="R218" s="251">
        <v>47202</v>
      </c>
      <c r="S218" s="252"/>
      <c r="T218" s="252"/>
      <c r="U218" s="250" t="s">
        <v>185</v>
      </c>
      <c r="V218" s="250"/>
      <c r="W218" s="250"/>
      <c r="X218" s="250"/>
      <c r="Y218" s="44"/>
      <c r="Z218" s="27"/>
      <c r="AA218" s="27"/>
      <c r="AB218" s="19"/>
      <c r="AC218" s="19"/>
      <c r="AD218" s="19"/>
      <c r="AE218" s="19"/>
      <c r="AF218" s="19"/>
      <c r="AG218" s="19"/>
      <c r="AH218" s="19"/>
      <c r="AI218" s="19"/>
    </row>
    <row r="219" spans="1:35" ht="6" customHeight="1">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35" t="s">
        <v>55</v>
      </c>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92"/>
      <c r="Y221" s="44"/>
      <c r="Z221" s="27"/>
      <c r="AA221" s="27"/>
      <c r="AB221" s="19"/>
      <c r="AC221" s="19"/>
      <c r="AD221" s="19"/>
      <c r="AE221" s="19"/>
      <c r="AF221" s="19"/>
      <c r="AG221" s="19"/>
      <c r="AH221" s="19"/>
      <c r="AI221" s="19"/>
    </row>
    <row r="222" spans="1:35" ht="9.75" customHeight="1">
      <c r="A222" s="203"/>
      <c r="B222" s="198"/>
      <c r="C222" s="198"/>
      <c r="D222" s="198"/>
      <c r="E222" s="198"/>
      <c r="F222" s="198"/>
      <c r="G222" s="198"/>
      <c r="H222" s="198"/>
      <c r="I222" s="198"/>
      <c r="J222" s="198"/>
      <c r="K222" s="198"/>
      <c r="L222" s="198"/>
      <c r="M222" s="198"/>
      <c r="N222" s="198"/>
      <c r="O222" s="198"/>
      <c r="P222" s="198"/>
      <c r="Q222" s="198"/>
      <c r="R222" s="198"/>
      <c r="S222" s="198"/>
      <c r="T222" s="198"/>
      <c r="U222" s="203"/>
      <c r="V222" s="203"/>
      <c r="W222" s="203"/>
      <c r="X222" s="55"/>
      <c r="Y222" s="44"/>
      <c r="Z222" s="27"/>
      <c r="AA222" s="27"/>
      <c r="AB222" s="19"/>
      <c r="AC222" s="19"/>
      <c r="AD222" s="19"/>
      <c r="AE222" s="19"/>
      <c r="AF222" s="19"/>
      <c r="AG222" s="19"/>
      <c r="AH222" s="19"/>
      <c r="AI222" s="19"/>
    </row>
    <row r="223" spans="1:35" ht="19.5" customHeight="1">
      <c r="A223" s="73" t="s">
        <v>211</v>
      </c>
      <c r="B223" s="209" t="s">
        <v>229</v>
      </c>
      <c r="C223" s="209"/>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209"/>
      <c r="C224" s="209"/>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236" t="s">
        <v>247</v>
      </c>
      <c r="C225" s="236"/>
      <c r="D225" s="236"/>
      <c r="E225" s="236"/>
      <c r="F225" s="236"/>
      <c r="G225" s="236"/>
      <c r="H225" s="236"/>
      <c r="I225" s="236"/>
      <c r="J225" s="236"/>
      <c r="K225" s="236"/>
      <c r="L225" s="236"/>
      <c r="M225" s="236"/>
      <c r="N225" s="236"/>
      <c r="O225" s="236"/>
      <c r="P225" s="236"/>
      <c r="Q225" s="236"/>
      <c r="R225" s="236"/>
      <c r="S225" s="236"/>
      <c r="X225" s="92"/>
      <c r="Y225" s="44"/>
      <c r="Z225" s="27"/>
      <c r="AA225" s="27"/>
      <c r="AB225" s="19"/>
      <c r="AC225" s="19"/>
      <c r="AD225" s="19"/>
      <c r="AE225" s="19"/>
      <c r="AF225" s="19"/>
      <c r="AG225" s="19"/>
      <c r="AH225" s="19"/>
      <c r="AI225" s="19"/>
    </row>
    <row r="226" spans="1:35" ht="19.5" customHeight="1">
      <c r="B226" s="163" t="s">
        <v>27</v>
      </c>
      <c r="C226" s="184"/>
      <c r="D226" s="184"/>
      <c r="E226" s="184"/>
      <c r="F226" s="184"/>
      <c r="G226" s="184"/>
      <c r="H226" s="184"/>
      <c r="I226" s="184"/>
      <c r="J226" s="44"/>
      <c r="K226" s="44"/>
      <c r="L226" s="44"/>
      <c r="M226" s="222"/>
      <c r="N226" s="222"/>
      <c r="O226" s="222"/>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189" t="s">
        <v>14</v>
      </c>
      <c r="B228" s="235"/>
      <c r="C228" s="235"/>
      <c r="D228" s="236"/>
      <c r="E228" s="236"/>
      <c r="F228" s="236"/>
      <c r="G228" s="236"/>
      <c r="H228" s="236"/>
      <c r="I228" s="236"/>
      <c r="J228" s="236"/>
      <c r="K228" s="236"/>
      <c r="L228" s="236"/>
      <c r="M228" s="236"/>
      <c r="N228" s="236"/>
      <c r="O228" s="236"/>
      <c r="P228" s="236"/>
      <c r="Q228" s="236"/>
      <c r="R228" s="236"/>
      <c r="S228" s="236"/>
      <c r="T228" s="214"/>
      <c r="U228" s="161"/>
      <c r="V228" s="161"/>
      <c r="W228" s="241"/>
      <c r="X228" s="241"/>
      <c r="Y228" s="44"/>
      <c r="Z228" s="27"/>
      <c r="AA228" s="27"/>
      <c r="AB228" s="27"/>
      <c r="AC228" s="19"/>
      <c r="AD228" s="19"/>
      <c r="AE228" s="19"/>
      <c r="AF228" s="19"/>
      <c r="AG228" s="19"/>
      <c r="AH228" s="19"/>
      <c r="AI228" s="19"/>
    </row>
    <row r="229" spans="1:35" ht="9" customHeight="1">
      <c r="B229" s="1" t="s">
        <v>34</v>
      </c>
      <c r="U229" s="187"/>
      <c r="V229" s="187"/>
      <c r="W229" s="187"/>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241"/>
      <c r="X230" s="241"/>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214"/>
      <c r="V232"/>
      <c r="W232" t="s">
        <v>236</v>
      </c>
      <c r="X232"/>
      <c r="Y232"/>
      <c r="Z232" s="27"/>
      <c r="AA232" s="27"/>
      <c r="AB232" s="19"/>
      <c r="AC232" s="19"/>
      <c r="AD232" s="19"/>
      <c r="AE232" s="19"/>
      <c r="AF232" s="19"/>
      <c r="AG232" s="19"/>
      <c r="AH232" s="19"/>
      <c r="AI232" s="19"/>
    </row>
    <row r="233" spans="1:35" ht="9" customHeight="1">
      <c r="B233" s="163"/>
      <c r="C233" s="184"/>
      <c r="D233" s="184"/>
      <c r="E233" s="184"/>
      <c r="F233" s="184"/>
      <c r="G233" s="184"/>
      <c r="H233" s="184"/>
      <c r="I233" s="184"/>
      <c r="J233" s="44"/>
      <c r="K233" s="44"/>
      <c r="L233" s="44"/>
      <c r="M233" s="222"/>
      <c r="N233" s="222"/>
      <c r="O233" s="222"/>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185"/>
      <c r="X234" s="7"/>
      <c r="Y234"/>
      <c r="Z234" s="27"/>
      <c r="AA234" s="27"/>
      <c r="AB234" s="19"/>
      <c r="AC234" s="19"/>
      <c r="AD234" s="19"/>
      <c r="AE234" s="19"/>
      <c r="AF234" s="19"/>
      <c r="AG234" s="19"/>
      <c r="AH234" s="19"/>
      <c r="AI234" s="19"/>
    </row>
    <row r="235" spans="1:35" ht="4.5" customHeight="1">
      <c r="B235" s="242"/>
      <c r="C235" s="242"/>
      <c r="D235" s="242"/>
      <c r="E235" s="242"/>
      <c r="F235" s="242"/>
      <c r="G235" s="242"/>
      <c r="H235" s="242"/>
      <c r="I235" s="242"/>
      <c r="J235" s="242"/>
      <c r="K235" s="242"/>
      <c r="L235" s="242"/>
      <c r="M235" s="242"/>
      <c r="N235" s="242"/>
      <c r="O235" s="242"/>
      <c r="P235" s="242"/>
      <c r="Q235" s="242"/>
      <c r="R235" s="242"/>
      <c r="S235" s="242"/>
      <c r="T235" s="242"/>
      <c r="U235" s="242"/>
      <c r="V235" s="242"/>
      <c r="X235" s="92"/>
      <c r="Y235" s="44"/>
      <c r="Z235" s="27"/>
      <c r="AA235" s="27"/>
      <c r="AB235" s="19"/>
      <c r="AC235" s="19"/>
      <c r="AD235" s="19"/>
      <c r="AE235" s="19"/>
      <c r="AF235" s="19"/>
      <c r="AG235" s="19"/>
      <c r="AH235" s="19"/>
      <c r="AI235" s="19"/>
    </row>
    <row r="236" spans="1:35" ht="19.5" customHeight="1">
      <c r="A236" s="189" t="s">
        <v>47</v>
      </c>
      <c r="B236" s="236" t="s">
        <v>242</v>
      </c>
      <c r="C236" s="236"/>
      <c r="D236" s="236"/>
      <c r="E236" s="236"/>
      <c r="F236" s="236"/>
      <c r="G236" s="236"/>
      <c r="H236" s="236"/>
      <c r="I236" s="236"/>
      <c r="J236" s="236"/>
      <c r="K236" s="236"/>
      <c r="L236" s="236"/>
      <c r="M236" s="236"/>
      <c r="N236" s="236"/>
      <c r="O236" s="236"/>
      <c r="P236" s="236"/>
      <c r="Q236" s="236"/>
      <c r="R236" s="236"/>
      <c r="S236" s="236"/>
      <c r="T236" s="214"/>
      <c r="U236" s="185"/>
      <c r="V236" s="185" t="s">
        <v>0</v>
      </c>
      <c r="W236" s="243">
        <v>319.41000000000003</v>
      </c>
      <c r="X236" s="243"/>
      <c r="Y236" s="44"/>
      <c r="Z236" s="27"/>
      <c r="AA236" s="27"/>
      <c r="AB236" s="19"/>
      <c r="AC236" s="19"/>
      <c r="AD236" s="19"/>
      <c r="AE236" s="19"/>
      <c r="AF236" s="19"/>
      <c r="AG236" s="19"/>
      <c r="AH236" s="19"/>
      <c r="AI236" s="19"/>
    </row>
    <row r="237" spans="1:35" ht="8.25" customHeight="1">
      <c r="B237" s="214"/>
      <c r="C237" s="214"/>
      <c r="D237" s="214"/>
      <c r="E237" s="214"/>
      <c r="F237" s="214"/>
      <c r="G237" s="214"/>
      <c r="H237" s="214"/>
      <c r="I237" s="214"/>
      <c r="J237" s="214"/>
      <c r="K237" s="214"/>
      <c r="L237" s="214"/>
      <c r="M237" s="214"/>
      <c r="N237" s="214"/>
      <c r="O237" s="214"/>
      <c r="P237" s="214"/>
      <c r="Q237" s="214"/>
      <c r="R237" s="214"/>
      <c r="S237" s="214"/>
      <c r="T237" s="214"/>
      <c r="W237" s="86"/>
      <c r="X237" s="48"/>
      <c r="Y237" s="44"/>
      <c r="Z237" s="27"/>
      <c r="AA237" s="27"/>
      <c r="AB237" s="19"/>
      <c r="AC237" s="19"/>
      <c r="AD237" s="19"/>
      <c r="AE237" s="19"/>
      <c r="AF237" s="19"/>
      <c r="AG237" s="19"/>
      <c r="AH237" s="19"/>
      <c r="AI237" s="19"/>
    </row>
    <row r="238" spans="1:35" ht="21.75" customHeight="1">
      <c r="A238" s="189" t="s">
        <v>48</v>
      </c>
      <c r="B238" s="244" t="s">
        <v>243</v>
      </c>
      <c r="C238" s="244"/>
      <c r="D238" s="244"/>
      <c r="E238" s="244"/>
      <c r="F238" s="244"/>
      <c r="G238" s="244"/>
      <c r="H238" s="244"/>
      <c r="I238" s="244"/>
      <c r="J238" s="244"/>
      <c r="K238" s="244"/>
      <c r="L238" s="244"/>
      <c r="M238" s="244"/>
      <c r="N238" s="244"/>
      <c r="O238" s="244"/>
      <c r="P238" s="244"/>
      <c r="Q238" s="244"/>
      <c r="R238" s="244"/>
      <c r="S238" s="21"/>
      <c r="T238" s="21"/>
      <c r="U238" s="185"/>
      <c r="V238" s="185" t="s">
        <v>0</v>
      </c>
      <c r="W238" s="243">
        <v>1490.58</v>
      </c>
      <c r="X238" s="243"/>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189" t="s">
        <v>10</v>
      </c>
      <c r="B240" s="235" t="s">
        <v>272</v>
      </c>
      <c r="C240" s="235"/>
      <c r="D240" s="235"/>
      <c r="E240" s="235"/>
      <c r="F240" s="235"/>
      <c r="G240" s="235"/>
      <c r="H240" s="235"/>
      <c r="I240" s="235"/>
      <c r="J240" s="235"/>
      <c r="K240" s="235"/>
      <c r="L240" s="235"/>
      <c r="M240" s="235"/>
      <c r="N240" s="235"/>
      <c r="O240" s="235"/>
      <c r="P240" s="235"/>
      <c r="Q240" s="235"/>
      <c r="R240" s="235"/>
      <c r="S240" s="235"/>
      <c r="X240" s="92"/>
      <c r="Y240" s="44"/>
      <c r="Z240" s="27"/>
      <c r="AA240" s="27"/>
      <c r="AB240" s="19"/>
      <c r="AC240" s="19"/>
      <c r="AD240" s="19"/>
      <c r="AE240" s="19"/>
      <c r="AF240" s="19"/>
      <c r="AG240" s="19"/>
      <c r="AH240" s="19"/>
      <c r="AI240" s="19"/>
    </row>
    <row r="241" spans="1:35" ht="12.75" customHeight="1">
      <c r="B241" s="236"/>
      <c r="C241" s="236"/>
      <c r="D241" s="236"/>
      <c r="E241" s="236"/>
      <c r="F241" s="236"/>
      <c r="G241" s="236"/>
      <c r="H241" s="236"/>
      <c r="I241" s="236"/>
      <c r="J241" s="236"/>
      <c r="K241" s="236"/>
      <c r="L241" s="236"/>
      <c r="M241" s="236"/>
      <c r="N241" s="236"/>
      <c r="O241" s="236"/>
      <c r="P241" s="236"/>
      <c r="Q241" s="236"/>
      <c r="R241" s="236"/>
      <c r="S241" s="236"/>
      <c r="T241" s="214"/>
      <c r="X241" s="92"/>
      <c r="Y241" s="44"/>
      <c r="Z241" s="27"/>
      <c r="AA241" s="27"/>
      <c r="AB241" s="19"/>
      <c r="AC241" s="19"/>
      <c r="AD241" s="19"/>
      <c r="AE241" s="19"/>
      <c r="AF241" s="19"/>
      <c r="AG241" s="19"/>
      <c r="AH241" s="19"/>
      <c r="AI241" s="19"/>
    </row>
    <row r="242" spans="1:35" ht="15.75" customHeight="1">
      <c r="A242" s="189" t="s">
        <v>47</v>
      </c>
      <c r="B242" s="1" t="s">
        <v>269</v>
      </c>
      <c r="U242" s="185"/>
      <c r="V242" s="185" t="s">
        <v>0</v>
      </c>
      <c r="W242" s="237">
        <v>769.23</v>
      </c>
      <c r="X242" s="237"/>
      <c r="Y242" s="44"/>
      <c r="Z242" s="27"/>
      <c r="AA242" s="27"/>
      <c r="AB242" s="19"/>
      <c r="AC242" s="19"/>
      <c r="AD242" s="19"/>
      <c r="AE242" s="19"/>
      <c r="AF242" s="19"/>
      <c r="AG242" s="19"/>
      <c r="AH242" s="19"/>
      <c r="AI242" s="19"/>
    </row>
    <row r="243" spans="1:35" s="19" customFormat="1" ht="14.25" customHeight="1">
      <c r="A243" s="20"/>
      <c r="Q243" s="20"/>
      <c r="U243" s="20"/>
      <c r="V243" s="20"/>
      <c r="W243" s="207"/>
      <c r="X243" s="48"/>
      <c r="Y243" s="44"/>
      <c r="Z243" s="27"/>
      <c r="AA243" s="27"/>
    </row>
    <row r="244" spans="1:35" ht="18.75" customHeight="1">
      <c r="A244" s="189" t="s">
        <v>48</v>
      </c>
      <c r="B244" s="1" t="s">
        <v>271</v>
      </c>
      <c r="U244" s="185"/>
      <c r="V244" s="185" t="s">
        <v>0</v>
      </c>
      <c r="W244" s="238">
        <v>3368.02</v>
      </c>
      <c r="X244" s="238"/>
      <c r="Y244" s="44"/>
      <c r="Z244" s="27"/>
      <c r="AA244" s="27"/>
      <c r="AB244" s="19"/>
      <c r="AC244" s="19"/>
      <c r="AD244" s="19"/>
      <c r="AE244" s="19"/>
      <c r="AF244" s="19"/>
      <c r="AG244" s="19"/>
      <c r="AH244" s="19"/>
      <c r="AI244" s="19"/>
    </row>
    <row r="245" spans="1:35" ht="12" customHeight="1">
      <c r="U245" s="185"/>
      <c r="V245" s="185"/>
      <c r="W245" s="215"/>
      <c r="X245" s="215"/>
      <c r="Y245" s="44"/>
      <c r="Z245" s="27"/>
      <c r="AA245" s="27"/>
      <c r="AB245" s="19"/>
      <c r="AC245" s="19"/>
      <c r="AD245" s="19"/>
      <c r="AE245" s="19"/>
      <c r="AF245" s="19"/>
      <c r="AG245" s="19"/>
      <c r="AH245" s="19"/>
      <c r="AI245" s="19"/>
    </row>
    <row r="246" spans="1:35" ht="16.5" customHeight="1">
      <c r="B246" s="58" t="s">
        <v>0</v>
      </c>
      <c r="C246" s="80"/>
      <c r="D246" s="80"/>
      <c r="E246" s="1" t="s">
        <v>270</v>
      </c>
      <c r="Q246" s="1"/>
      <c r="S246" s="189"/>
      <c r="T246" s="189"/>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189" t="s">
        <v>15</v>
      </c>
      <c r="B248" s="1" t="s">
        <v>165</v>
      </c>
      <c r="Q248" s="1"/>
      <c r="R248" s="239">
        <v>50854</v>
      </c>
      <c r="S248" s="240"/>
      <c r="T248" s="1" t="s">
        <v>164</v>
      </c>
      <c r="U248" s="1"/>
      <c r="X248" s="92"/>
      <c r="Y248" s="44"/>
      <c r="Z248" s="27"/>
      <c r="AA248" s="27"/>
      <c r="AB248" s="19"/>
      <c r="AC248" s="19"/>
      <c r="AD248" s="19"/>
      <c r="AE248" s="19"/>
      <c r="AF248" s="19"/>
      <c r="AG248" s="19"/>
      <c r="AH248" s="19"/>
      <c r="AI248" s="19"/>
    </row>
    <row r="249" spans="1:35" ht="10.5" customHeight="1">
      <c r="Q249" s="1"/>
      <c r="R249" s="179"/>
      <c r="S249" s="218"/>
      <c r="U249" s="1"/>
      <c r="X249" s="92"/>
      <c r="Y249" s="44"/>
      <c r="Z249" s="27"/>
      <c r="AA249" s="27"/>
      <c r="AB249" s="19"/>
      <c r="AC249" s="19"/>
      <c r="AD249" s="19"/>
      <c r="AE249" s="19"/>
      <c r="AF249" s="19"/>
      <c r="AG249" s="19"/>
      <c r="AH249" s="19"/>
      <c r="AI249" s="19"/>
    </row>
    <row r="250" spans="1:35" ht="16.5" customHeight="1">
      <c r="B250" s="1" t="s">
        <v>278</v>
      </c>
      <c r="R250" s="239">
        <v>47202</v>
      </c>
      <c r="S250" s="240"/>
      <c r="T250" s="1" t="s">
        <v>164</v>
      </c>
      <c r="X250" s="92"/>
      <c r="Y250" s="44"/>
      <c r="Z250" s="27"/>
      <c r="AA250" s="27"/>
      <c r="AB250" s="19"/>
      <c r="AC250" s="19"/>
      <c r="AD250" s="19"/>
      <c r="AE250" s="19"/>
      <c r="AF250" s="19"/>
      <c r="AG250" s="19"/>
      <c r="AH250" s="19"/>
      <c r="AI250" s="19"/>
    </row>
    <row r="251" spans="1:35">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230">
        <v>42991</v>
      </c>
      <c r="N252" s="231"/>
      <c r="O252" s="231"/>
      <c r="P252" s="231"/>
      <c r="Q252" s="231"/>
      <c r="R252" s="231"/>
      <c r="S252" s="231"/>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232"/>
      <c r="N254" s="233"/>
      <c r="O254" s="233"/>
      <c r="P254" s="233"/>
      <c r="Q254" s="233"/>
      <c r="R254" s="233"/>
      <c r="S254" s="233"/>
      <c r="T254" s="233"/>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234" t="s">
        <v>235</v>
      </c>
      <c r="N256" s="234"/>
      <c r="O256" s="234"/>
      <c r="P256" s="234"/>
      <c r="Q256" s="234"/>
      <c r="R256" s="234"/>
      <c r="S256" s="234"/>
      <c r="T256" s="234"/>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203"/>
      <c r="R258" s="11"/>
      <c r="S258" s="11"/>
      <c r="T258" s="11"/>
      <c r="U258" s="203"/>
      <c r="V258" s="203"/>
      <c r="W258" s="203"/>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212</v>
      </c>
      <c r="B260" s="209" t="s">
        <v>230</v>
      </c>
      <c r="C260" s="209"/>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233"/>
      <c r="T266" s="233"/>
      <c r="U266" s="233"/>
      <c r="V266" s="233"/>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182"/>
      <c r="R267" s="7"/>
      <c r="S267" s="7"/>
      <c r="T267" s="7"/>
      <c r="U267" s="182"/>
      <c r="V267" s="182"/>
      <c r="W267" s="182"/>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273</v>
      </c>
      <c r="K269" s="1" t="s">
        <v>62</v>
      </c>
      <c r="P269" s="233"/>
      <c r="Q269" s="233"/>
      <c r="R269" s="233"/>
      <c r="S269" s="233"/>
      <c r="T269" s="233"/>
      <c r="U269" s="233"/>
      <c r="V269" s="233"/>
      <c r="W269" s="233"/>
      <c r="X269" s="233"/>
      <c r="Y269" s="44"/>
      <c r="Z269" s="27"/>
      <c r="AA269" s="27"/>
      <c r="AB269" s="19"/>
      <c r="AC269" s="19"/>
      <c r="AD269" s="19"/>
      <c r="AE269" s="19"/>
      <c r="AF269" s="19"/>
      <c r="AG269" s="19"/>
      <c r="AH269" s="19"/>
      <c r="AI269" s="19"/>
    </row>
    <row r="270" spans="1:35">
      <c r="B270" s="1" t="s">
        <v>237</v>
      </c>
      <c r="Q270" s="1"/>
      <c r="R270" s="189"/>
      <c r="U270" s="1"/>
      <c r="V270" s="1"/>
      <c r="W270" s="1"/>
      <c r="X270" s="182"/>
      <c r="Y270" s="44"/>
      <c r="Z270" s="27"/>
      <c r="AA270" s="27"/>
      <c r="AB270" s="19"/>
      <c r="AC270" s="19"/>
      <c r="AD270" s="19"/>
      <c r="AE270" s="19"/>
      <c r="AF270" s="19"/>
      <c r="AG270" s="19"/>
      <c r="AH270" s="19"/>
      <c r="AI270" s="19"/>
    </row>
    <row r="271" spans="1:35">
      <c r="Q271" s="1"/>
      <c r="R271" s="189"/>
      <c r="U271" s="1"/>
      <c r="V271" s="1"/>
      <c r="W271" s="1"/>
      <c r="X271" s="182"/>
      <c r="Y271" s="44"/>
      <c r="Z271" s="27"/>
      <c r="AA271" s="27"/>
      <c r="AB271" s="19"/>
      <c r="AC271" s="19"/>
      <c r="AD271" s="19"/>
      <c r="AE271" s="19"/>
      <c r="AF271" s="19"/>
      <c r="AG271" s="19"/>
      <c r="AH271" s="19"/>
      <c r="AI271" s="19"/>
    </row>
    <row r="272" spans="1:35">
      <c r="K272" s="1" t="s">
        <v>61</v>
      </c>
      <c r="P272" s="233"/>
      <c r="Q272" s="233"/>
      <c r="R272" s="233"/>
      <c r="S272" s="233"/>
      <c r="T272" s="233"/>
      <c r="U272" s="233"/>
      <c r="V272" s="233"/>
      <c r="W272" s="233"/>
      <c r="X272" s="233"/>
      <c r="Y272" s="44"/>
      <c r="Z272" s="27"/>
      <c r="AA272" s="27"/>
      <c r="AB272" s="19"/>
      <c r="AC272" s="19"/>
      <c r="AD272" s="19"/>
      <c r="AE272" s="19"/>
      <c r="AF272" s="19"/>
      <c r="AG272" s="19"/>
      <c r="AH272" s="19"/>
      <c r="AI272" s="19"/>
    </row>
    <row r="273" spans="1:35">
      <c r="P273" s="182"/>
      <c r="Q273" s="182"/>
      <c r="R273" s="182"/>
      <c r="S273" s="182"/>
      <c r="T273" s="182"/>
      <c r="U273" s="182"/>
      <c r="V273" s="182"/>
      <c r="W273" s="182"/>
      <c r="X273" s="182"/>
      <c r="Y273" s="44"/>
      <c r="Z273" s="27"/>
      <c r="AA273" s="27"/>
      <c r="AB273" s="19"/>
      <c r="AC273" s="19"/>
      <c r="AD273" s="19"/>
      <c r="AE273" s="19"/>
      <c r="AF273" s="19"/>
      <c r="AG273" s="19"/>
      <c r="AH273" s="19"/>
      <c r="AI273" s="19"/>
    </row>
    <row r="274" spans="1:35">
      <c r="P274" s="182"/>
      <c r="Q274" s="182"/>
      <c r="R274" s="182"/>
      <c r="S274" s="182"/>
      <c r="T274" s="182"/>
      <c r="U274" s="182"/>
      <c r="V274" s="182"/>
      <c r="W274" s="182"/>
      <c r="X274" s="182"/>
      <c r="Y274" s="44"/>
      <c r="Z274" s="27"/>
      <c r="AA274" s="27"/>
      <c r="AB274" s="19"/>
      <c r="AC274" s="19"/>
      <c r="AD274" s="19"/>
      <c r="AE274" s="19"/>
      <c r="AF274" s="19"/>
      <c r="AG274" s="19"/>
      <c r="AH274" s="19"/>
      <c r="AI274" s="19"/>
    </row>
    <row r="275" spans="1:35">
      <c r="P275" s="182"/>
      <c r="Q275" s="182"/>
      <c r="R275" s="182"/>
      <c r="S275" s="182"/>
      <c r="T275" s="182"/>
      <c r="U275" s="182"/>
      <c r="V275" s="182"/>
      <c r="W275" s="182"/>
      <c r="X275" s="182"/>
      <c r="Y275" s="44"/>
      <c r="Z275" s="27"/>
      <c r="AA275" s="27"/>
      <c r="AB275" s="19"/>
      <c r="AC275" s="19"/>
      <c r="AD275" s="19"/>
      <c r="AE275" s="19"/>
      <c r="AF275" s="19"/>
      <c r="AG275" s="19"/>
      <c r="AH275" s="19"/>
      <c r="AI275" s="19"/>
    </row>
    <row r="276" spans="1:35">
      <c r="P276" s="182"/>
      <c r="Q276" s="182"/>
      <c r="R276" s="182"/>
      <c r="S276" s="182"/>
      <c r="T276" s="182"/>
      <c r="U276" s="182"/>
      <c r="V276" s="182"/>
      <c r="W276" s="182"/>
      <c r="X276" s="182"/>
      <c r="Y276" s="44"/>
      <c r="Z276" s="27"/>
      <c r="AA276" s="27"/>
      <c r="AB276" s="19"/>
      <c r="AC276" s="19"/>
      <c r="AD276" s="19"/>
      <c r="AE276" s="19"/>
      <c r="AF276" s="19"/>
      <c r="AG276" s="19"/>
      <c r="AH276" s="19"/>
      <c r="AI276" s="19"/>
    </row>
    <row r="277" spans="1:35">
      <c r="P277" s="182"/>
      <c r="Q277" s="182"/>
      <c r="R277" s="182"/>
      <c r="S277" s="182"/>
      <c r="T277" s="182"/>
      <c r="U277" s="182"/>
      <c r="V277" s="182"/>
      <c r="W277" s="182"/>
      <c r="X277" s="182"/>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7"/>
      <c r="Q278" s="187"/>
      <c r="R278" s="187"/>
      <c r="S278" s="187"/>
      <c r="T278" s="187"/>
      <c r="U278" s="187"/>
      <c r="V278" s="187"/>
      <c r="W278" s="187"/>
      <c r="X278" s="187"/>
      <c r="Y278" s="44"/>
      <c r="Z278" s="27"/>
      <c r="AA278" s="27"/>
      <c r="AB278" s="19"/>
      <c r="AC278" s="19"/>
      <c r="AD278" s="19"/>
      <c r="AE278" s="19"/>
      <c r="AF278" s="19"/>
      <c r="AG278" s="19"/>
      <c r="AH278" s="19"/>
      <c r="AI278" s="19"/>
    </row>
    <row r="279" spans="1:35" ht="15" customHeight="1">
      <c r="A279" s="187"/>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7"/>
      <c r="B280" s="222"/>
      <c r="C280" s="222"/>
      <c r="D280" s="222"/>
      <c r="E280" s="222"/>
      <c r="F280" s="222"/>
      <c r="G280" s="222"/>
      <c r="H280" s="222"/>
      <c r="I280" s="222"/>
      <c r="J280" s="44"/>
      <c r="K280" s="222"/>
      <c r="L280" s="222"/>
      <c r="M280" s="222"/>
      <c r="N280" s="222"/>
      <c r="O280" s="222"/>
      <c r="P280" s="222"/>
      <c r="Q280" s="222"/>
      <c r="R280" s="222"/>
      <c r="S280" s="222"/>
      <c r="T280" s="222"/>
      <c r="U280" s="222"/>
      <c r="V280" s="222"/>
      <c r="W280" s="222"/>
      <c r="X280" s="222"/>
      <c r="Y280" s="44"/>
      <c r="Z280" s="47"/>
      <c r="AA280" s="47"/>
      <c r="AB280" s="44"/>
      <c r="AC280" s="44"/>
      <c r="AD280" s="44"/>
      <c r="AE280" s="44"/>
      <c r="AF280" s="44"/>
      <c r="AG280" s="44"/>
      <c r="AH280" s="44"/>
      <c r="AI280" s="44"/>
    </row>
    <row r="281" spans="1:35">
      <c r="A281" s="187"/>
      <c r="B281" s="187"/>
      <c r="C281" s="187"/>
      <c r="D281" s="187"/>
      <c r="E281" s="187"/>
      <c r="F281" s="187"/>
      <c r="G281" s="187"/>
      <c r="H281" s="187"/>
      <c r="I281" s="187"/>
      <c r="J281" s="44"/>
      <c r="K281" s="187"/>
      <c r="L281" s="187"/>
      <c r="M281" s="187"/>
      <c r="N281" s="187"/>
      <c r="O281" s="187"/>
      <c r="P281" s="187"/>
      <c r="Q281" s="187"/>
      <c r="R281" s="187"/>
      <c r="S281" s="187"/>
      <c r="T281" s="187"/>
      <c r="U281" s="187"/>
      <c r="V281" s="187"/>
      <c r="W281" s="187"/>
      <c r="X281" s="187"/>
      <c r="Y281" s="44"/>
      <c r="Z281" s="47"/>
      <c r="AA281" s="47"/>
      <c r="AB281" s="44"/>
      <c r="AC281" s="44"/>
      <c r="AD281" s="44"/>
      <c r="AE281" s="44"/>
      <c r="AF281" s="44"/>
      <c r="AG281" s="44"/>
      <c r="AH281" s="44"/>
      <c r="AI281" s="44"/>
    </row>
    <row r="282" spans="1:35" hidden="1">
      <c r="A282" s="217"/>
      <c r="B282" s="224"/>
      <c r="C282" s="224"/>
      <c r="D282" s="224"/>
      <c r="E282" s="224"/>
      <c r="F282" s="224"/>
      <c r="G282" s="224"/>
      <c r="H282" s="225"/>
      <c r="I282" s="225"/>
      <c r="J282" s="216"/>
      <c r="K282" s="225"/>
      <c r="L282" s="225"/>
      <c r="M282" s="225"/>
      <c r="N282" s="226"/>
      <c r="O282" s="226"/>
      <c r="P282" s="226"/>
      <c r="Q282" s="226"/>
      <c r="R282" s="226"/>
      <c r="S282" s="226"/>
      <c r="T282" s="226"/>
      <c r="U282" s="226"/>
      <c r="V282" s="226"/>
      <c r="W282" s="226"/>
      <c r="X282" s="226"/>
      <c r="Y282" s="111"/>
      <c r="Z282" s="112"/>
      <c r="AA282" s="112"/>
      <c r="AB282" s="111"/>
      <c r="AC282" s="111"/>
      <c r="AD282" s="111"/>
      <c r="AE282" s="111"/>
      <c r="AF282" s="111"/>
      <c r="AG282" s="111"/>
      <c r="AH282" s="111"/>
      <c r="AI282" s="111"/>
    </row>
    <row r="283" spans="1:35" ht="15" hidden="1" customHeight="1">
      <c r="A283" s="217"/>
      <c r="B283" s="224"/>
      <c r="C283" s="224"/>
      <c r="D283" s="224"/>
      <c r="E283" s="224"/>
      <c r="F283" s="224"/>
      <c r="G283" s="224"/>
      <c r="H283" s="225"/>
      <c r="I283" s="225"/>
      <c r="J283" s="216"/>
      <c r="K283" s="225"/>
      <c r="L283" s="225"/>
      <c r="M283" s="225"/>
      <c r="N283" s="226"/>
      <c r="O283" s="226"/>
      <c r="P283" s="226"/>
      <c r="Q283" s="226"/>
      <c r="R283" s="226"/>
      <c r="S283" s="226"/>
      <c r="T283" s="226"/>
      <c r="U283" s="226"/>
      <c r="V283" s="226"/>
      <c r="W283" s="226"/>
      <c r="X283" s="226"/>
      <c r="Y283" s="111"/>
      <c r="Z283" s="112"/>
      <c r="AA283" s="112"/>
      <c r="AB283" s="111"/>
      <c r="AC283" s="111"/>
      <c r="AD283" s="111"/>
      <c r="AE283" s="111"/>
      <c r="AF283" s="111"/>
      <c r="AG283" s="111"/>
      <c r="AH283" s="111"/>
      <c r="AI283" s="111"/>
    </row>
    <row r="284" spans="1:35" ht="15" hidden="1" customHeight="1">
      <c r="A284" s="217"/>
      <c r="B284" s="224"/>
      <c r="C284" s="224"/>
      <c r="D284" s="224"/>
      <c r="E284" s="224"/>
      <c r="F284" s="224"/>
      <c r="G284" s="224"/>
      <c r="H284" s="225"/>
      <c r="I284" s="225"/>
      <c r="J284" s="216"/>
      <c r="K284" s="225"/>
      <c r="L284" s="225"/>
      <c r="M284" s="225"/>
      <c r="N284" s="226"/>
      <c r="O284" s="226"/>
      <c r="P284" s="226"/>
      <c r="Q284" s="226"/>
      <c r="R284" s="226"/>
      <c r="S284" s="226"/>
      <c r="T284" s="226"/>
      <c r="U284" s="226"/>
      <c r="V284" s="226"/>
      <c r="W284" s="226"/>
      <c r="X284" s="226"/>
      <c r="Y284" s="111"/>
      <c r="Z284" s="112"/>
      <c r="AA284" s="112"/>
      <c r="AB284" s="111"/>
      <c r="AC284" s="111"/>
      <c r="AD284" s="111"/>
      <c r="AE284" s="111"/>
      <c r="AF284" s="111"/>
      <c r="AG284" s="111"/>
      <c r="AH284" s="111"/>
      <c r="AI284" s="111"/>
    </row>
    <row r="285" spans="1:35" ht="15" hidden="1" customHeight="1">
      <c r="A285" s="217"/>
      <c r="B285" s="224"/>
      <c r="C285" s="224"/>
      <c r="D285" s="224"/>
      <c r="E285" s="224"/>
      <c r="F285" s="224"/>
      <c r="G285" s="224"/>
      <c r="H285" s="225"/>
      <c r="I285" s="225"/>
      <c r="J285" s="216"/>
      <c r="K285" s="225"/>
      <c r="L285" s="225"/>
      <c r="M285" s="225"/>
      <c r="N285" s="226"/>
      <c r="O285" s="226"/>
      <c r="P285" s="226"/>
      <c r="Q285" s="226"/>
      <c r="R285" s="226"/>
      <c r="S285" s="226"/>
      <c r="T285" s="226"/>
      <c r="U285" s="226"/>
      <c r="V285" s="226"/>
      <c r="W285" s="226"/>
      <c r="X285" s="226"/>
      <c r="Y285" s="111"/>
      <c r="Z285" s="112"/>
      <c r="AA285" s="112"/>
      <c r="AB285" s="111"/>
      <c r="AC285" s="111"/>
      <c r="AD285" s="111"/>
      <c r="AE285" s="111"/>
      <c r="AF285" s="111"/>
      <c r="AG285" s="111"/>
      <c r="AH285" s="111"/>
      <c r="AI285" s="111"/>
    </row>
    <row r="286" spans="1:35" ht="15" hidden="1" customHeight="1">
      <c r="A286" s="217"/>
      <c r="B286" s="224"/>
      <c r="C286" s="224"/>
      <c r="D286" s="224"/>
      <c r="E286" s="224"/>
      <c r="F286" s="224"/>
      <c r="G286" s="224"/>
      <c r="H286" s="225"/>
      <c r="I286" s="225"/>
      <c r="J286" s="216"/>
      <c r="K286" s="225"/>
      <c r="L286" s="225"/>
      <c r="M286" s="225"/>
      <c r="N286" s="226"/>
      <c r="O286" s="226"/>
      <c r="P286" s="226"/>
      <c r="Q286" s="226"/>
      <c r="R286" s="226"/>
      <c r="S286" s="226"/>
      <c r="T286" s="226"/>
      <c r="U286" s="226"/>
      <c r="V286" s="226"/>
      <c r="W286" s="226"/>
      <c r="X286" s="226"/>
      <c r="Y286" s="111"/>
      <c r="Z286" s="112"/>
      <c r="AA286" s="112"/>
      <c r="AB286" s="111"/>
      <c r="AC286" s="111"/>
      <c r="AD286" s="111"/>
      <c r="AE286" s="111"/>
      <c r="AF286" s="111"/>
      <c r="AG286" s="111"/>
      <c r="AH286" s="111"/>
      <c r="AI286" s="111"/>
    </row>
    <row r="287" spans="1:35" ht="15" hidden="1" customHeight="1">
      <c r="A287" s="217"/>
      <c r="B287" s="224"/>
      <c r="C287" s="224"/>
      <c r="D287" s="224"/>
      <c r="E287" s="224"/>
      <c r="F287" s="224"/>
      <c r="G287" s="224"/>
      <c r="H287" s="225"/>
      <c r="I287" s="225"/>
      <c r="J287" s="216"/>
      <c r="K287" s="225"/>
      <c r="L287" s="225"/>
      <c r="M287" s="225"/>
      <c r="N287" s="226"/>
      <c r="O287" s="226"/>
      <c r="P287" s="226"/>
      <c r="Q287" s="226"/>
      <c r="R287" s="226"/>
      <c r="S287" s="226"/>
      <c r="T287" s="226"/>
      <c r="U287" s="226"/>
      <c r="V287" s="226"/>
      <c r="W287" s="226"/>
      <c r="X287" s="226"/>
      <c r="Y287" s="111"/>
      <c r="Z287" s="112"/>
      <c r="AA287" s="112"/>
      <c r="AB287" s="111"/>
      <c r="AC287" s="111"/>
      <c r="AD287" s="111"/>
      <c r="AE287" s="111"/>
      <c r="AF287" s="111"/>
      <c r="AG287" s="111"/>
      <c r="AH287" s="111"/>
      <c r="AI287" s="111"/>
    </row>
    <row r="288" spans="1:35" ht="15" hidden="1" customHeight="1">
      <c r="A288" s="217"/>
      <c r="B288" s="224"/>
      <c r="C288" s="224"/>
      <c r="D288" s="224"/>
      <c r="E288" s="224"/>
      <c r="F288" s="224"/>
      <c r="G288" s="224"/>
      <c r="H288" s="225"/>
      <c r="I288" s="225"/>
      <c r="J288" s="216"/>
      <c r="K288" s="225"/>
      <c r="L288" s="225"/>
      <c r="M288" s="225"/>
      <c r="N288" s="226"/>
      <c r="O288" s="226"/>
      <c r="P288" s="226"/>
      <c r="Q288" s="226"/>
      <c r="R288" s="226"/>
      <c r="S288" s="226"/>
      <c r="T288" s="226"/>
      <c r="U288" s="226"/>
      <c r="V288" s="226"/>
      <c r="W288" s="226"/>
      <c r="X288" s="226"/>
      <c r="Y288" s="111"/>
      <c r="Z288" s="112"/>
      <c r="AA288" s="112"/>
      <c r="AB288" s="111"/>
      <c r="AC288" s="111"/>
      <c r="AD288" s="111"/>
      <c r="AE288" s="111"/>
      <c r="AF288" s="111"/>
      <c r="AG288" s="111"/>
      <c r="AH288" s="111"/>
      <c r="AI288" s="111"/>
    </row>
    <row r="289" spans="1:35" ht="15" hidden="1" customHeight="1">
      <c r="A289" s="217"/>
      <c r="B289" s="118"/>
      <c r="C289" s="118"/>
      <c r="D289" s="227"/>
      <c r="E289" s="227"/>
      <c r="F289" s="227"/>
      <c r="G289" s="227"/>
      <c r="H289" s="228"/>
      <c r="I289" s="228"/>
      <c r="J289" s="216"/>
      <c r="K289" s="229"/>
      <c r="L289" s="229"/>
      <c r="M289" s="227"/>
      <c r="N289" s="223"/>
      <c r="O289" s="223"/>
      <c r="P289" s="223"/>
      <c r="Q289" s="223"/>
      <c r="R289" s="223"/>
      <c r="S289" s="223"/>
      <c r="T289" s="223"/>
      <c r="U289" s="223"/>
      <c r="V289" s="223"/>
      <c r="W289" s="223"/>
      <c r="X289" s="223"/>
      <c r="Y289" s="111"/>
      <c r="Z289" s="112"/>
      <c r="AA289" s="112"/>
      <c r="AB289" s="111"/>
      <c r="AC289" s="111"/>
      <c r="AD289" s="111"/>
      <c r="AE289" s="111"/>
      <c r="AF289" s="111"/>
      <c r="AG289" s="111"/>
      <c r="AH289" s="111"/>
      <c r="AI289" s="111"/>
    </row>
    <row r="290" spans="1:35" ht="15" hidden="1" customHeight="1">
      <c r="A290" s="217"/>
      <c r="B290" s="111"/>
      <c r="C290" s="111"/>
      <c r="D290" s="111"/>
      <c r="E290" s="111"/>
      <c r="F290" s="111"/>
      <c r="G290" s="111"/>
      <c r="H290" s="111"/>
      <c r="I290" s="111"/>
      <c r="J290" s="111"/>
      <c r="K290" s="111"/>
      <c r="L290" s="111"/>
      <c r="M290" s="111"/>
      <c r="N290" s="111"/>
      <c r="O290" s="111"/>
      <c r="P290" s="111"/>
      <c r="Q290" s="217"/>
      <c r="R290" s="111"/>
      <c r="S290" s="111"/>
      <c r="T290" s="111"/>
      <c r="U290" s="217"/>
      <c r="V290" s="217"/>
      <c r="W290" s="217"/>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217"/>
      <c r="V291" s="217"/>
      <c r="W291" s="217"/>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217"/>
      <c r="V292" s="217"/>
      <c r="W292" s="217"/>
      <c r="X292" s="119"/>
      <c r="Y292" s="111"/>
      <c r="Z292" s="112"/>
      <c r="AA292" s="112"/>
      <c r="AB292" s="111"/>
      <c r="AC292" s="111"/>
      <c r="AD292" s="111"/>
      <c r="AE292" s="111"/>
      <c r="AF292" s="111"/>
      <c r="AG292" s="111"/>
      <c r="AH292" s="111"/>
      <c r="AI292" s="111"/>
    </row>
    <row r="293" spans="1:35" ht="15" hidden="1" customHeight="1">
      <c r="A293" s="120"/>
      <c r="B293" s="113" t="s">
        <v>188</v>
      </c>
      <c r="C293" s="113"/>
      <c r="D293" s="113"/>
      <c r="E293" s="113"/>
      <c r="F293" s="113"/>
      <c r="G293" s="113"/>
      <c r="H293" s="113"/>
      <c r="I293" s="113"/>
      <c r="J293" s="113"/>
      <c r="K293" s="113"/>
      <c r="L293" s="113"/>
      <c r="M293" s="113"/>
      <c r="N293" s="113"/>
      <c r="O293" s="113"/>
      <c r="P293" s="113"/>
      <c r="Q293" s="120"/>
      <c r="R293" s="111"/>
      <c r="S293" s="111"/>
      <c r="T293" s="111"/>
      <c r="U293" s="217"/>
      <c r="V293" s="217"/>
      <c r="W293" s="217"/>
      <c r="X293" s="119"/>
      <c r="Y293" s="111"/>
      <c r="Z293" s="112"/>
      <c r="AA293" s="112"/>
      <c r="AB293" s="111"/>
      <c r="AC293" s="111"/>
      <c r="AD293" s="111"/>
      <c r="AE293" s="111"/>
      <c r="AF293" s="111"/>
      <c r="AG293" s="111"/>
      <c r="AH293" s="111"/>
      <c r="AI293" s="111"/>
    </row>
    <row r="294" spans="1:35" ht="15" hidden="1" customHeight="1">
      <c r="A294" s="120"/>
      <c r="B294" s="113" t="s">
        <v>182</v>
      </c>
      <c r="C294" s="113"/>
      <c r="D294" s="113"/>
      <c r="E294" s="113"/>
      <c r="F294" s="113"/>
      <c r="G294" s="113"/>
      <c r="H294" s="113"/>
      <c r="I294" s="113"/>
      <c r="J294" s="113"/>
      <c r="K294" s="113"/>
      <c r="L294" s="113"/>
      <c r="M294" s="113"/>
      <c r="N294" s="113"/>
      <c r="O294" s="113"/>
      <c r="P294" s="113"/>
      <c r="Q294" s="120"/>
      <c r="R294" s="111"/>
      <c r="S294" s="111"/>
      <c r="T294" s="111"/>
      <c r="U294" s="217"/>
      <c r="V294" s="217"/>
      <c r="W294" s="217"/>
      <c r="X294" s="119"/>
      <c r="Y294" s="111"/>
      <c r="Z294" s="112"/>
      <c r="AA294" s="112"/>
      <c r="AB294" s="111"/>
      <c r="AC294" s="111"/>
      <c r="AD294" s="111"/>
      <c r="AE294" s="111"/>
      <c r="AF294" s="111"/>
      <c r="AG294" s="111"/>
      <c r="AH294" s="111"/>
      <c r="AI294" s="111"/>
    </row>
    <row r="295" spans="1:35" ht="15" hidden="1" customHeight="1">
      <c r="A295" s="120"/>
      <c r="B295" s="113" t="s">
        <v>170</v>
      </c>
      <c r="C295" s="113"/>
      <c r="D295" s="113"/>
      <c r="E295" s="113"/>
      <c r="F295" s="113"/>
      <c r="G295" s="113"/>
      <c r="H295" s="113"/>
      <c r="I295" s="113"/>
      <c r="J295" s="113"/>
      <c r="K295" s="113"/>
      <c r="L295" s="113"/>
      <c r="M295" s="113"/>
      <c r="N295" s="113"/>
      <c r="O295" s="113"/>
      <c r="P295" s="113"/>
      <c r="Q295" s="120"/>
      <c r="R295" s="111"/>
      <c r="S295" s="111"/>
      <c r="T295" s="111"/>
      <c r="U295" s="217"/>
      <c r="V295" s="217"/>
      <c r="W295" s="217"/>
      <c r="X295" s="119"/>
      <c r="Y295" s="111"/>
      <c r="Z295" s="112"/>
      <c r="AA295" s="112"/>
      <c r="AB295" s="111"/>
      <c r="AC295" s="111"/>
      <c r="AD295" s="111"/>
      <c r="AE295" s="111"/>
      <c r="AF295" s="111"/>
      <c r="AG295" s="111"/>
      <c r="AH295" s="111"/>
      <c r="AI295" s="111"/>
    </row>
    <row r="296" spans="1:35" ht="15" hidden="1" customHeight="1">
      <c r="A296" s="120"/>
      <c r="B296" s="113" t="s">
        <v>189</v>
      </c>
      <c r="C296" s="113"/>
      <c r="D296" s="113"/>
      <c r="E296" s="113"/>
      <c r="F296" s="113"/>
      <c r="G296" s="113"/>
      <c r="H296" s="113"/>
      <c r="I296" s="113"/>
      <c r="J296" s="113"/>
      <c r="K296" s="113"/>
      <c r="L296" s="113"/>
      <c r="M296" s="113"/>
      <c r="N296" s="113"/>
      <c r="O296" s="113"/>
      <c r="P296" s="113"/>
      <c r="Q296" s="120"/>
      <c r="R296" s="111"/>
      <c r="S296" s="111"/>
      <c r="T296" s="111"/>
      <c r="U296" s="217"/>
      <c r="V296" s="217"/>
      <c r="W296" s="217"/>
      <c r="X296" s="119"/>
      <c r="Y296" s="111"/>
      <c r="Z296" s="112"/>
      <c r="AA296" s="112"/>
      <c r="AB296" s="111"/>
      <c r="AC296" s="111"/>
      <c r="AD296" s="111"/>
      <c r="AE296" s="111"/>
      <c r="AF296" s="111"/>
      <c r="AG296" s="111"/>
      <c r="AH296" s="111"/>
      <c r="AI296" s="111"/>
    </row>
    <row r="297" spans="1:35" ht="15" hidden="1" customHeight="1">
      <c r="A297" s="120"/>
      <c r="B297" s="113" t="s">
        <v>183</v>
      </c>
      <c r="C297" s="113"/>
      <c r="D297" s="113"/>
      <c r="E297" s="113"/>
      <c r="F297" s="113"/>
      <c r="G297" s="113"/>
      <c r="H297" s="113"/>
      <c r="I297" s="113"/>
      <c r="J297" s="113"/>
      <c r="K297" s="113"/>
      <c r="L297" s="113"/>
      <c r="M297" s="113"/>
      <c r="N297" s="113"/>
      <c r="O297" s="113"/>
      <c r="P297" s="113"/>
      <c r="Q297" s="120"/>
      <c r="R297" s="111"/>
      <c r="S297" s="111"/>
      <c r="T297" s="111"/>
      <c r="U297" s="217"/>
      <c r="V297" s="217"/>
      <c r="W297" s="217"/>
      <c r="X297" s="119"/>
      <c r="Y297" s="111"/>
      <c r="Z297" s="112"/>
      <c r="AA297" s="112"/>
      <c r="AB297" s="111"/>
      <c r="AC297" s="111"/>
      <c r="AD297" s="111"/>
      <c r="AE297" s="111"/>
      <c r="AF297" s="111"/>
      <c r="AG297" s="111"/>
      <c r="AH297" s="111"/>
      <c r="AI297" s="111"/>
    </row>
    <row r="298" spans="1:35" ht="15" hidden="1" customHeight="1">
      <c r="A298" s="120"/>
      <c r="B298" s="113" t="s">
        <v>187</v>
      </c>
      <c r="C298" s="113"/>
      <c r="D298" s="113"/>
      <c r="E298" s="113"/>
      <c r="F298" s="113"/>
      <c r="G298" s="113"/>
      <c r="H298" s="113"/>
      <c r="I298" s="113"/>
      <c r="J298" s="113"/>
      <c r="K298" s="113"/>
      <c r="L298" s="113"/>
      <c r="M298" s="113"/>
      <c r="N298" s="113"/>
      <c r="O298" s="113"/>
      <c r="P298" s="113"/>
      <c r="Q298" s="120"/>
      <c r="R298" s="111"/>
      <c r="S298" s="111"/>
      <c r="T298" s="111"/>
      <c r="U298" s="217"/>
      <c r="V298" s="217"/>
      <c r="W298" s="217"/>
      <c r="X298" s="119"/>
      <c r="Y298" s="111"/>
      <c r="Z298" s="112"/>
      <c r="AA298" s="112"/>
      <c r="AB298" s="111"/>
      <c r="AC298" s="111"/>
      <c r="AD298" s="111"/>
      <c r="AE298" s="111"/>
      <c r="AF298" s="111"/>
      <c r="AG298" s="111"/>
      <c r="AH298" s="111"/>
      <c r="AI298" s="111"/>
    </row>
    <row r="299" spans="1:35" ht="15" hidden="1" customHeight="1">
      <c r="A299" s="120"/>
      <c r="B299" s="113" t="s">
        <v>181</v>
      </c>
      <c r="C299" s="113"/>
      <c r="D299" s="113"/>
      <c r="E299" s="113"/>
      <c r="F299" s="113"/>
      <c r="G299" s="113"/>
      <c r="H299" s="113"/>
      <c r="I299" s="113"/>
      <c r="J299" s="113"/>
      <c r="K299" s="113"/>
      <c r="L299" s="113"/>
      <c r="M299" s="113"/>
      <c r="N299" s="113"/>
      <c r="O299" s="113"/>
      <c r="P299" s="113"/>
      <c r="Q299" s="120"/>
      <c r="R299" s="111"/>
      <c r="S299" s="111"/>
      <c r="T299" s="111"/>
      <c r="U299" s="217"/>
      <c r="V299" s="217"/>
      <c r="W299" s="217"/>
      <c r="X299" s="119"/>
      <c r="Y299" s="111"/>
      <c r="Z299" s="112"/>
      <c r="AA299" s="112"/>
      <c r="AB299" s="111"/>
      <c r="AC299" s="111"/>
      <c r="AD299" s="111"/>
      <c r="AE299" s="111"/>
      <c r="AF299" s="111"/>
      <c r="AG299" s="111"/>
      <c r="AH299" s="111"/>
      <c r="AI299" s="111"/>
    </row>
    <row r="300" spans="1:35" ht="15" hidden="1" customHeight="1">
      <c r="A300" s="120"/>
      <c r="B300" s="113" t="s">
        <v>171</v>
      </c>
      <c r="C300" s="113"/>
      <c r="D300" s="113"/>
      <c r="E300" s="113"/>
      <c r="F300" s="113"/>
      <c r="G300" s="113"/>
      <c r="H300" s="113"/>
      <c r="I300" s="113"/>
      <c r="J300" s="113"/>
      <c r="K300" s="113"/>
      <c r="L300" s="113"/>
      <c r="M300" s="113"/>
      <c r="N300" s="113"/>
      <c r="O300" s="113"/>
      <c r="P300" s="113"/>
      <c r="Q300" s="120"/>
      <c r="R300" s="111"/>
      <c r="S300" s="111"/>
      <c r="T300" s="111"/>
      <c r="U300" s="217"/>
      <c r="V300" s="217"/>
      <c r="W300" s="217"/>
      <c r="X300" s="119"/>
      <c r="Y300" s="111"/>
      <c r="Z300" s="112"/>
      <c r="AA300" s="112"/>
      <c r="AB300" s="111"/>
      <c r="AC300" s="111"/>
      <c r="AD300" s="111"/>
      <c r="AE300" s="111"/>
      <c r="AF300" s="111"/>
      <c r="AG300" s="111"/>
      <c r="AH300" s="111"/>
      <c r="AI300" s="111"/>
    </row>
    <row r="301" spans="1:35" ht="15" hidden="1" customHeight="1">
      <c r="A301" s="120"/>
      <c r="B301" s="113" t="s">
        <v>184</v>
      </c>
      <c r="C301" s="113"/>
      <c r="D301" s="113"/>
      <c r="E301" s="113"/>
      <c r="F301" s="113"/>
      <c r="G301" s="113"/>
      <c r="H301" s="113"/>
      <c r="I301" s="113"/>
      <c r="J301" s="113"/>
      <c r="K301" s="113"/>
      <c r="L301" s="113"/>
      <c r="M301" s="113"/>
      <c r="N301" s="113"/>
      <c r="O301" s="113"/>
      <c r="P301" s="113"/>
      <c r="Q301" s="120"/>
      <c r="R301" s="111"/>
      <c r="S301" s="111"/>
      <c r="T301" s="111"/>
      <c r="U301" s="217"/>
      <c r="V301" s="217"/>
      <c r="W301" s="217"/>
      <c r="X301" s="119"/>
      <c r="Y301" s="111"/>
      <c r="Z301" s="112"/>
      <c r="AA301" s="112"/>
      <c r="AB301" s="111"/>
      <c r="AC301" s="111"/>
      <c r="AD301" s="111"/>
      <c r="AE301" s="111"/>
      <c r="AF301" s="111"/>
      <c r="AG301" s="111"/>
      <c r="AH301" s="111"/>
      <c r="AI301" s="111"/>
    </row>
    <row r="302" spans="1:35" ht="15" hidden="1" customHeight="1">
      <c r="A302" s="120"/>
      <c r="B302" s="113" t="s">
        <v>231</v>
      </c>
      <c r="C302" s="121"/>
      <c r="D302" s="113"/>
      <c r="E302" s="113"/>
      <c r="F302" s="113"/>
      <c r="G302" s="113"/>
      <c r="H302" s="113"/>
      <c r="I302" s="113"/>
      <c r="J302" s="113"/>
      <c r="K302" s="113"/>
      <c r="L302" s="113"/>
      <c r="M302" s="113"/>
      <c r="N302" s="113"/>
      <c r="O302" s="113"/>
      <c r="P302" s="113"/>
      <c r="Q302" s="120"/>
      <c r="R302" s="111"/>
      <c r="S302" s="111"/>
      <c r="T302" s="111"/>
      <c r="U302" s="217"/>
      <c r="V302" s="217"/>
      <c r="W302" s="217"/>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217"/>
      <c r="V303" s="217"/>
      <c r="W303" s="217"/>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217"/>
      <c r="V304" s="217"/>
      <c r="W304" s="217"/>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217"/>
      <c r="V305" s="217"/>
      <c r="W305" s="217"/>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217"/>
      <c r="V306" s="217"/>
      <c r="W306" s="217"/>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217"/>
      <c r="V307" s="217"/>
      <c r="W307" s="217"/>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217"/>
      <c r="V308" s="217"/>
      <c r="W308" s="217"/>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217"/>
      <c r="V309" s="217"/>
      <c r="W309" s="217"/>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217"/>
      <c r="V310" s="217"/>
      <c r="W310" s="217"/>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217"/>
      <c r="V311" s="217"/>
      <c r="W311" s="217"/>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217"/>
      <c r="V312" s="217"/>
      <c r="W312" s="217"/>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217"/>
      <c r="V313" s="217"/>
      <c r="W313" s="217"/>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217"/>
      <c r="V314" s="217"/>
      <c r="W314" s="217"/>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217"/>
      <c r="V315" s="217"/>
      <c r="W315" s="217"/>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217"/>
      <c r="V316" s="217"/>
      <c r="W316" s="217"/>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217"/>
      <c r="V317" s="217"/>
      <c r="W317" s="217"/>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217"/>
      <c r="V318" s="217"/>
      <c r="W318" s="217"/>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217"/>
      <c r="V319" s="217"/>
      <c r="W319" s="217"/>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217"/>
      <c r="V320" s="217"/>
      <c r="W320" s="217"/>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217"/>
      <c r="V321" s="217"/>
      <c r="W321" s="217"/>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217"/>
      <c r="V322" s="217"/>
      <c r="W322" s="217"/>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217"/>
      <c r="V323" s="217"/>
      <c r="W323" s="217"/>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217"/>
      <c r="V324" s="217"/>
      <c r="W324" s="217"/>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217"/>
      <c r="V325" s="217"/>
      <c r="W325" s="217"/>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217"/>
      <c r="V326" s="217"/>
      <c r="W326" s="217"/>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217"/>
      <c r="V327" s="217"/>
      <c r="W327" s="217"/>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217"/>
      <c r="V328" s="217"/>
      <c r="W328" s="217"/>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217"/>
      <c r="V329" s="217"/>
      <c r="W329" s="217"/>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217"/>
      <c r="V330" s="217"/>
      <c r="W330" s="217"/>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217"/>
      <c r="V331" s="217"/>
      <c r="W331" s="217"/>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217"/>
      <c r="V332" s="217"/>
      <c r="W332" s="217"/>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217"/>
      <c r="V333" s="217"/>
      <c r="W333" s="217"/>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217"/>
      <c r="V334" s="217"/>
      <c r="W334" s="217"/>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217"/>
      <c r="V335" s="217"/>
      <c r="W335" s="217"/>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217"/>
      <c r="V336" s="217"/>
      <c r="W336" s="217"/>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217"/>
      <c r="V337" s="217"/>
      <c r="W337" s="217"/>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217"/>
      <c r="V338" s="217"/>
      <c r="W338" s="217"/>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217"/>
      <c r="V339" s="217"/>
      <c r="W339" s="217"/>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217"/>
      <c r="V340" s="217"/>
      <c r="W340" s="217"/>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217"/>
      <c r="V341" s="217"/>
      <c r="W341" s="217"/>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217"/>
      <c r="V342" s="217"/>
      <c r="W342" s="217"/>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217"/>
      <c r="V343" s="217"/>
      <c r="W343" s="217"/>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217"/>
      <c r="V344" s="217"/>
      <c r="W344" s="217"/>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217"/>
      <c r="V345" s="217"/>
      <c r="W345" s="217"/>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217"/>
      <c r="V346" s="217"/>
      <c r="W346" s="217"/>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217"/>
      <c r="V347" s="217"/>
      <c r="W347" s="217"/>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217"/>
      <c r="V348" s="217"/>
      <c r="W348" s="217"/>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217"/>
      <c r="V349" s="217"/>
      <c r="W349" s="217"/>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217"/>
      <c r="V350" s="217"/>
      <c r="W350" s="217"/>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217"/>
      <c r="V351" s="217"/>
      <c r="W351" s="217"/>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217"/>
      <c r="V352" s="217"/>
      <c r="W352" s="217"/>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217"/>
      <c r="V353" s="217"/>
      <c r="W353" s="217"/>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217"/>
      <c r="V354" s="217"/>
      <c r="W354" s="217"/>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217"/>
      <c r="V355" s="217"/>
      <c r="W355" s="217"/>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217"/>
      <c r="V356" s="217"/>
      <c r="W356" s="217"/>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217"/>
      <c r="V357" s="217"/>
      <c r="W357" s="217"/>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217"/>
      <c r="V358" s="217"/>
      <c r="W358" s="217"/>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217"/>
      <c r="V359" s="217"/>
      <c r="W359" s="217"/>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217"/>
      <c r="V360" s="217"/>
      <c r="W360" s="217"/>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217"/>
      <c r="V361" s="217"/>
      <c r="W361" s="217"/>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217"/>
      <c r="V362" s="217"/>
      <c r="W362" s="217"/>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217"/>
      <c r="V363" s="217"/>
      <c r="W363" s="217"/>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217"/>
      <c r="V364" s="217"/>
      <c r="W364" s="217"/>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217"/>
      <c r="V365" s="217"/>
      <c r="W365" s="217"/>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217"/>
      <c r="V366" s="217"/>
      <c r="W366" s="217"/>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217"/>
      <c r="V367" s="217"/>
      <c r="W367" s="217"/>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217"/>
      <c r="V368" s="217"/>
      <c r="W368" s="217"/>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217"/>
      <c r="V369" s="217"/>
      <c r="W369" s="217"/>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217"/>
      <c r="V370" s="217"/>
      <c r="W370" s="217"/>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217"/>
      <c r="V371" s="217"/>
      <c r="W371" s="217"/>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217"/>
      <c r="V372" s="217"/>
      <c r="W372" s="217"/>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217"/>
      <c r="V373" s="217"/>
      <c r="W373" s="217"/>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217"/>
      <c r="V374" s="217"/>
      <c r="W374" s="217"/>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217"/>
      <c r="V375" s="217"/>
      <c r="W375" s="217"/>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217"/>
      <c r="V376" s="217"/>
      <c r="W376" s="217"/>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217"/>
      <c r="V377" s="217"/>
      <c r="W377" s="217"/>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217"/>
      <c r="V378" s="217"/>
      <c r="W378" s="217"/>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217"/>
      <c r="V379" s="217"/>
      <c r="W379" s="217"/>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217"/>
      <c r="V380" s="217"/>
      <c r="W380" s="217"/>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217"/>
      <c r="V381" s="217"/>
      <c r="W381" s="217"/>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217"/>
      <c r="V382" s="217"/>
      <c r="W382" s="217"/>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217"/>
      <c r="V383" s="217"/>
      <c r="W383" s="217"/>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217"/>
      <c r="V384" s="217"/>
      <c r="W384" s="217"/>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217"/>
      <c r="V385" s="217"/>
      <c r="W385" s="217"/>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217"/>
      <c r="V386" s="217"/>
      <c r="W386" s="217"/>
      <c r="X386" s="119"/>
      <c r="Y386" s="111"/>
      <c r="Z386" s="112"/>
      <c r="AA386" s="112"/>
      <c r="AB386" s="111"/>
      <c r="AC386" s="111"/>
      <c r="AD386" s="111"/>
      <c r="AE386" s="111"/>
      <c r="AF386" s="111"/>
      <c r="AG386" s="111"/>
      <c r="AH386" s="111"/>
      <c r="AI386" s="111"/>
    </row>
    <row r="387" spans="1:35" hidden="1">
      <c r="A387" s="217"/>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idden="1">
      <c r="A388" s="217"/>
      <c r="B388" s="223"/>
      <c r="C388" s="223"/>
      <c r="D388" s="223"/>
      <c r="E388" s="223"/>
      <c r="F388" s="223"/>
      <c r="G388" s="223"/>
      <c r="H388" s="223"/>
      <c r="I388" s="223"/>
      <c r="J388" s="111"/>
      <c r="K388" s="223"/>
      <c r="L388" s="223"/>
      <c r="M388" s="223"/>
      <c r="N388" s="223"/>
      <c r="O388" s="223"/>
      <c r="P388" s="223"/>
      <c r="Q388" s="223"/>
      <c r="R388" s="223"/>
      <c r="S388" s="223"/>
      <c r="T388" s="223"/>
      <c r="U388" s="223"/>
      <c r="V388" s="223"/>
      <c r="W388" s="223"/>
      <c r="X388" s="223"/>
      <c r="Y388" s="111"/>
      <c r="Z388" s="112"/>
      <c r="AA388" s="112"/>
      <c r="AB388" s="111"/>
      <c r="AC388" s="111"/>
      <c r="AD388" s="111"/>
      <c r="AE388" s="111"/>
      <c r="AF388" s="111"/>
      <c r="AG388" s="111"/>
      <c r="AH388" s="111"/>
      <c r="AI388" s="111"/>
    </row>
    <row r="389" spans="1:35">
      <c r="R389" s="7"/>
      <c r="S389" s="7"/>
      <c r="T389" s="7"/>
      <c r="U389" s="182"/>
      <c r="V389" s="182"/>
      <c r="W389" s="182"/>
      <c r="X389" s="92"/>
      <c r="Y389" s="44"/>
      <c r="Z389" s="41"/>
      <c r="AA389" s="41"/>
      <c r="AB389" s="7"/>
      <c r="AC389" s="7"/>
      <c r="AD389" s="7"/>
      <c r="AE389" s="7"/>
      <c r="AF389" s="7"/>
      <c r="AG389" s="7"/>
      <c r="AH389" s="7"/>
      <c r="AI389" s="7"/>
    </row>
    <row r="390" spans="1:35">
      <c r="R390" s="7"/>
      <c r="S390" s="7"/>
      <c r="T390" s="7"/>
      <c r="U390" s="182"/>
      <c r="V390" s="182"/>
      <c r="W390" s="182"/>
      <c r="X390" s="92"/>
      <c r="Y390" s="44"/>
      <c r="Z390" s="41"/>
      <c r="AA390" s="41"/>
      <c r="AB390" s="7"/>
      <c r="AC390" s="7"/>
      <c r="AD390" s="7"/>
      <c r="AE390" s="7"/>
      <c r="AF390" s="7"/>
      <c r="AG390" s="7"/>
      <c r="AH390" s="7"/>
      <c r="AI390" s="7"/>
    </row>
    <row r="391" spans="1:35">
      <c r="R391" s="7"/>
      <c r="S391" s="7"/>
      <c r="T391" s="7"/>
      <c r="U391" s="182"/>
      <c r="V391" s="182"/>
      <c r="W391" s="182"/>
      <c r="X391" s="92"/>
      <c r="Y391" s="44"/>
      <c r="Z391" s="41"/>
      <c r="AA391" s="41"/>
      <c r="AB391" s="7"/>
      <c r="AC391" s="7"/>
      <c r="AD391" s="7"/>
      <c r="AE391" s="7"/>
      <c r="AF391" s="7"/>
      <c r="AG391" s="7"/>
      <c r="AH391" s="7"/>
      <c r="AI391" s="7"/>
    </row>
    <row r="392" spans="1:35">
      <c r="R392" s="7"/>
      <c r="S392" s="7"/>
      <c r="T392" s="7"/>
      <c r="U392" s="182"/>
      <c r="V392" s="182"/>
      <c r="W392" s="182"/>
      <c r="X392" s="92"/>
      <c r="Y392" s="44"/>
      <c r="Z392" s="41"/>
      <c r="AA392" s="41"/>
      <c r="AB392" s="7"/>
      <c r="AC392" s="7"/>
      <c r="AD392" s="7"/>
      <c r="AE392" s="7"/>
      <c r="AF392" s="7"/>
      <c r="AG392" s="7"/>
      <c r="AH392" s="7"/>
      <c r="AI392" s="7"/>
    </row>
    <row r="393" spans="1:35">
      <c r="R393" s="7"/>
      <c r="S393" s="7"/>
      <c r="T393" s="7"/>
      <c r="U393" s="182"/>
      <c r="V393" s="182"/>
      <c r="W393" s="182"/>
      <c r="X393" s="92"/>
      <c r="Y393" s="44"/>
      <c r="Z393" s="41"/>
      <c r="AA393" s="41"/>
      <c r="AB393" s="7"/>
      <c r="AC393" s="7"/>
      <c r="AD393" s="7"/>
      <c r="AE393" s="7"/>
      <c r="AF393" s="7"/>
      <c r="AG393" s="7"/>
      <c r="AH393" s="7"/>
      <c r="AI393" s="7"/>
    </row>
    <row r="394" spans="1:35">
      <c r="R394" s="7"/>
      <c r="S394" s="7"/>
      <c r="T394" s="7"/>
      <c r="U394" s="182"/>
      <c r="V394" s="182"/>
      <c r="W394" s="182"/>
      <c r="X394" s="92"/>
      <c r="Y394" s="44"/>
      <c r="Z394" s="41"/>
      <c r="AA394" s="41"/>
      <c r="AB394" s="7"/>
      <c r="AC394" s="7"/>
      <c r="AD394" s="7"/>
      <c r="AE394" s="7"/>
      <c r="AF394" s="7"/>
      <c r="AG394" s="7"/>
      <c r="AH394" s="7"/>
      <c r="AI394" s="7"/>
    </row>
    <row r="395" spans="1:35">
      <c r="R395" s="7"/>
      <c r="S395" s="7"/>
      <c r="T395" s="7"/>
      <c r="U395" s="182"/>
      <c r="V395" s="182"/>
      <c r="W395" s="182"/>
      <c r="X395" s="92"/>
      <c r="Y395" s="44"/>
      <c r="Z395" s="41"/>
      <c r="AA395" s="41"/>
      <c r="AB395" s="7"/>
      <c r="AC395" s="7"/>
      <c r="AD395" s="7"/>
      <c r="AE395" s="7"/>
      <c r="AF395" s="7"/>
      <c r="AG395" s="7"/>
      <c r="AH395" s="7"/>
      <c r="AI395" s="7"/>
    </row>
    <row r="396" spans="1:35">
      <c r="R396" s="7"/>
      <c r="S396" s="7"/>
      <c r="T396" s="7"/>
      <c r="U396" s="182"/>
      <c r="V396" s="182"/>
      <c r="W396" s="182"/>
      <c r="X396" s="92"/>
      <c r="Y396" s="44"/>
      <c r="Z396" s="41"/>
      <c r="AA396" s="41"/>
      <c r="AB396" s="7"/>
      <c r="AC396" s="7"/>
      <c r="AD396" s="7"/>
      <c r="AE396" s="7"/>
      <c r="AF396" s="7"/>
      <c r="AG396" s="7"/>
      <c r="AH396" s="7"/>
      <c r="AI396" s="7"/>
    </row>
    <row r="397" spans="1:35">
      <c r="R397" s="7"/>
      <c r="S397" s="7"/>
      <c r="T397" s="7"/>
      <c r="U397" s="182"/>
      <c r="V397" s="182"/>
      <c r="W397" s="182"/>
      <c r="X397" s="92"/>
      <c r="Y397" s="44"/>
      <c r="Z397" s="41"/>
      <c r="AA397" s="41"/>
      <c r="AB397" s="7"/>
      <c r="AC397" s="7"/>
      <c r="AD397" s="7"/>
      <c r="AE397" s="7"/>
      <c r="AF397" s="7"/>
      <c r="AG397" s="7"/>
      <c r="AH397" s="7"/>
      <c r="AI397" s="7"/>
    </row>
    <row r="398" spans="1:35">
      <c r="R398" s="7"/>
      <c r="S398" s="7"/>
      <c r="T398" s="7"/>
      <c r="U398" s="182"/>
      <c r="V398" s="182"/>
      <c r="W398" s="182"/>
      <c r="X398" s="92"/>
      <c r="Y398" s="44"/>
      <c r="Z398" s="41"/>
      <c r="AA398" s="41"/>
      <c r="AB398" s="7"/>
      <c r="AC398" s="7"/>
      <c r="AD398" s="7"/>
      <c r="AE398" s="7"/>
      <c r="AF398" s="7"/>
      <c r="AG398" s="7"/>
      <c r="AH398" s="7"/>
      <c r="AI398" s="7"/>
    </row>
    <row r="399" spans="1:35">
      <c r="R399" s="7"/>
      <c r="S399" s="7"/>
      <c r="T399" s="7"/>
      <c r="U399" s="182"/>
      <c r="V399" s="182"/>
      <c r="W399" s="182"/>
      <c r="X399" s="92"/>
      <c r="Y399" s="44"/>
      <c r="Z399" s="41"/>
      <c r="AA399" s="41"/>
      <c r="AB399" s="7"/>
      <c r="AC399" s="7"/>
      <c r="AD399" s="7"/>
      <c r="AE399" s="7"/>
      <c r="AF399" s="7"/>
      <c r="AG399" s="7"/>
      <c r="AH399" s="7"/>
      <c r="AI399" s="7"/>
    </row>
    <row r="400" spans="1:35">
      <c r="R400" s="7"/>
      <c r="S400" s="7"/>
      <c r="T400" s="7"/>
      <c r="U400" s="182"/>
      <c r="V400" s="182"/>
      <c r="W400" s="182"/>
      <c r="X400" s="92"/>
      <c r="Y400" s="44"/>
      <c r="Z400" s="41"/>
      <c r="AA400" s="41"/>
      <c r="AB400" s="7"/>
      <c r="AC400" s="7"/>
      <c r="AD400" s="7"/>
      <c r="AE400" s="7"/>
      <c r="AF400" s="7"/>
      <c r="AG400" s="7"/>
      <c r="AH400" s="7"/>
      <c r="AI400" s="7"/>
    </row>
    <row r="401" spans="18:35">
      <c r="R401" s="7"/>
      <c r="S401" s="7"/>
      <c r="T401" s="7"/>
      <c r="U401" s="182"/>
      <c r="V401" s="182"/>
      <c r="W401" s="182"/>
      <c r="X401" s="92"/>
      <c r="Y401" s="44"/>
      <c r="Z401" s="41"/>
      <c r="AA401" s="41"/>
      <c r="AB401" s="7"/>
      <c r="AC401" s="7"/>
      <c r="AD401" s="7"/>
      <c r="AE401" s="7"/>
      <c r="AF401" s="7"/>
      <c r="AG401" s="7"/>
      <c r="AH401" s="7"/>
      <c r="AI401" s="7"/>
    </row>
    <row r="402" spans="18:35">
      <c r="R402" s="7"/>
      <c r="S402" s="7"/>
      <c r="T402" s="7"/>
      <c r="U402" s="182"/>
      <c r="V402" s="182"/>
      <c r="W402" s="182"/>
      <c r="X402" s="92"/>
      <c r="Y402" s="44"/>
      <c r="Z402" s="41"/>
      <c r="AA402" s="41"/>
      <c r="AB402" s="7"/>
      <c r="AC402" s="7"/>
      <c r="AD402" s="7"/>
      <c r="AE402" s="7"/>
      <c r="AF402" s="7"/>
      <c r="AG402" s="7"/>
      <c r="AH402" s="7"/>
      <c r="AI402" s="7"/>
    </row>
    <row r="403" spans="18:35">
      <c r="R403" s="7"/>
      <c r="S403" s="7"/>
      <c r="T403" s="7"/>
      <c r="U403" s="182"/>
      <c r="V403" s="182"/>
      <c r="W403" s="182"/>
      <c r="X403" s="92"/>
      <c r="Y403" s="44"/>
      <c r="Z403" s="41"/>
      <c r="AA403" s="41"/>
      <c r="AB403" s="7"/>
      <c r="AC403" s="7"/>
      <c r="AD403" s="7"/>
      <c r="AE403" s="7"/>
      <c r="AF403" s="7"/>
      <c r="AG403" s="7"/>
      <c r="AH403" s="7"/>
      <c r="AI403" s="7"/>
    </row>
    <row r="404" spans="18:35">
      <c r="R404" s="7"/>
      <c r="S404" s="7"/>
      <c r="T404" s="7"/>
      <c r="U404" s="182"/>
      <c r="V404" s="182"/>
      <c r="W404" s="182"/>
      <c r="X404" s="92"/>
      <c r="Y404" s="44"/>
      <c r="Z404" s="41"/>
      <c r="AA404" s="41"/>
      <c r="AB404" s="7"/>
      <c r="AC404" s="7"/>
      <c r="AD404" s="7"/>
      <c r="AE404" s="7"/>
      <c r="AF404" s="7"/>
      <c r="AG404" s="7"/>
      <c r="AH404" s="7"/>
      <c r="AI404" s="7"/>
    </row>
    <row r="405" spans="18:35">
      <c r="R405" s="7"/>
      <c r="S405" s="7"/>
      <c r="T405" s="7"/>
      <c r="U405" s="182"/>
      <c r="V405" s="182"/>
      <c r="W405" s="182"/>
      <c r="X405" s="92"/>
      <c r="Y405" s="44"/>
      <c r="Z405" s="41"/>
      <c r="AA405" s="41"/>
      <c r="AB405" s="7"/>
      <c r="AC405" s="7"/>
      <c r="AD405" s="7"/>
      <c r="AE405" s="7"/>
      <c r="AF405" s="7"/>
      <c r="AG405" s="7"/>
      <c r="AH405" s="7"/>
      <c r="AI405" s="7"/>
    </row>
    <row r="406" spans="18:35">
      <c r="R406" s="7"/>
      <c r="S406" s="7"/>
      <c r="T406" s="7"/>
      <c r="U406" s="182"/>
      <c r="V406" s="182"/>
      <c r="W406" s="182"/>
      <c r="X406" s="92"/>
      <c r="Y406" s="44"/>
      <c r="Z406" s="41"/>
      <c r="AA406" s="41"/>
      <c r="AB406" s="7"/>
      <c r="AC406" s="7"/>
      <c r="AD406" s="7"/>
      <c r="AE406" s="7"/>
      <c r="AF406" s="7"/>
      <c r="AG406" s="7"/>
      <c r="AH406" s="7"/>
      <c r="AI406" s="7"/>
    </row>
    <row r="407" spans="18:35">
      <c r="R407" s="7"/>
      <c r="S407" s="7"/>
      <c r="T407" s="7"/>
      <c r="U407" s="182"/>
      <c r="V407" s="182"/>
      <c r="W407" s="182"/>
      <c r="X407" s="92"/>
      <c r="Y407" s="44"/>
      <c r="Z407" s="41"/>
      <c r="AA407" s="41"/>
      <c r="AB407" s="7"/>
      <c r="AC407" s="7"/>
      <c r="AD407" s="7"/>
      <c r="AE407" s="7"/>
      <c r="AF407" s="7"/>
      <c r="AG407" s="7"/>
      <c r="AH407" s="7"/>
      <c r="AI407" s="7"/>
    </row>
    <row r="408" spans="18:35">
      <c r="R408" s="7"/>
      <c r="S408" s="7"/>
      <c r="T408" s="7"/>
      <c r="U408" s="182"/>
      <c r="V408" s="182"/>
      <c r="W408" s="182"/>
      <c r="X408" s="92"/>
      <c r="Y408" s="44"/>
      <c r="Z408" s="41"/>
      <c r="AA408" s="41"/>
      <c r="AB408" s="7"/>
      <c r="AC408" s="7"/>
      <c r="AD408" s="7"/>
      <c r="AE408" s="7"/>
      <c r="AF408" s="7"/>
      <c r="AG408" s="7"/>
      <c r="AH408" s="7"/>
      <c r="AI408" s="7"/>
    </row>
    <row r="409" spans="18:35">
      <c r="R409" s="7"/>
      <c r="S409" s="7"/>
      <c r="T409" s="7"/>
      <c r="U409" s="182"/>
      <c r="V409" s="182"/>
      <c r="W409" s="182"/>
      <c r="X409" s="92"/>
      <c r="Y409" s="44"/>
      <c r="Z409" s="41"/>
      <c r="AA409" s="41"/>
      <c r="AB409" s="7"/>
      <c r="AC409" s="7"/>
      <c r="AD409" s="7"/>
      <c r="AE409" s="7"/>
      <c r="AF409" s="7"/>
      <c r="AG409" s="7"/>
      <c r="AH409" s="7"/>
      <c r="AI409" s="7"/>
    </row>
    <row r="410" spans="18:35">
      <c r="R410" s="7"/>
      <c r="S410" s="7"/>
      <c r="T410" s="7"/>
      <c r="U410" s="182"/>
      <c r="V410" s="182"/>
      <c r="W410" s="182"/>
      <c r="X410" s="92"/>
      <c r="Y410" s="44"/>
      <c r="Z410" s="41"/>
      <c r="AA410" s="41"/>
      <c r="AB410" s="7"/>
      <c r="AC410" s="7"/>
      <c r="AD410" s="7"/>
      <c r="AE410" s="7"/>
      <c r="AF410" s="7"/>
      <c r="AG410" s="7"/>
      <c r="AH410" s="7"/>
      <c r="AI410" s="7"/>
    </row>
    <row r="411" spans="18:35">
      <c r="R411" s="7"/>
      <c r="S411" s="7"/>
      <c r="T411" s="7"/>
      <c r="U411" s="182"/>
      <c r="V411" s="182"/>
      <c r="W411" s="182"/>
      <c r="X411" s="92"/>
      <c r="Y411" s="44"/>
      <c r="Z411" s="41"/>
      <c r="AA411" s="41"/>
      <c r="AB411" s="7"/>
      <c r="AC411" s="7"/>
      <c r="AD411" s="7"/>
      <c r="AE411" s="7"/>
      <c r="AF411" s="7"/>
      <c r="AG411" s="7"/>
      <c r="AH411" s="7"/>
      <c r="AI411" s="7"/>
    </row>
    <row r="412" spans="18:35">
      <c r="R412" s="7"/>
      <c r="S412" s="7"/>
      <c r="T412" s="7"/>
      <c r="U412" s="182"/>
      <c r="V412" s="182"/>
      <c r="W412" s="182"/>
      <c r="X412" s="92"/>
      <c r="Y412" s="44"/>
      <c r="Z412" s="41"/>
      <c r="AA412" s="41"/>
      <c r="AB412" s="7"/>
      <c r="AC412" s="7"/>
      <c r="AD412" s="7"/>
      <c r="AE412" s="7"/>
      <c r="AF412" s="7"/>
      <c r="AG412" s="7"/>
      <c r="AH412" s="7"/>
      <c r="AI412" s="7"/>
    </row>
    <row r="413" spans="18:35">
      <c r="R413" s="7"/>
      <c r="S413" s="7"/>
      <c r="T413" s="7"/>
      <c r="U413" s="182"/>
      <c r="V413" s="182"/>
      <c r="W413" s="182"/>
      <c r="X413" s="92"/>
      <c r="Y413" s="44"/>
      <c r="Z413" s="41"/>
      <c r="AA413" s="41"/>
      <c r="AB413" s="7"/>
      <c r="AC413" s="7"/>
      <c r="AD413" s="7"/>
      <c r="AE413" s="7"/>
      <c r="AF413" s="7"/>
      <c r="AG413" s="7"/>
      <c r="AH413" s="7"/>
      <c r="AI413" s="7"/>
    </row>
    <row r="414" spans="18:35">
      <c r="R414" s="7"/>
      <c r="S414" s="7"/>
      <c r="T414" s="7"/>
      <c r="U414" s="182"/>
      <c r="V414" s="182"/>
      <c r="W414" s="182"/>
      <c r="X414" s="92"/>
      <c r="Y414" s="44"/>
      <c r="Z414" s="41"/>
      <c r="AA414" s="41"/>
      <c r="AB414" s="7"/>
      <c r="AC414" s="7"/>
      <c r="AD414" s="7"/>
      <c r="AE414" s="7"/>
      <c r="AF414" s="7"/>
      <c r="AG414" s="7"/>
      <c r="AH414" s="7"/>
      <c r="AI414" s="7"/>
    </row>
    <row r="415" spans="18:35">
      <c r="R415" s="7"/>
      <c r="S415" s="7"/>
      <c r="T415" s="7"/>
      <c r="U415" s="182"/>
      <c r="V415" s="182"/>
      <c r="W415" s="182"/>
      <c r="X415" s="92"/>
      <c r="Y415" s="44"/>
      <c r="Z415" s="41"/>
      <c r="AA415" s="41"/>
      <c r="AB415" s="7"/>
      <c r="AC415" s="7"/>
      <c r="AD415" s="7"/>
      <c r="AE415" s="7"/>
      <c r="AF415" s="7"/>
      <c r="AG415" s="7"/>
      <c r="AH415" s="7"/>
      <c r="AI415" s="7"/>
    </row>
    <row r="416" spans="18:35">
      <c r="R416" s="7"/>
      <c r="S416" s="7"/>
      <c r="T416" s="7"/>
      <c r="U416" s="182"/>
      <c r="V416" s="182"/>
      <c r="W416" s="182"/>
      <c r="X416" s="92"/>
      <c r="Y416" s="44"/>
      <c r="Z416" s="41"/>
      <c r="AA416" s="41"/>
      <c r="AB416" s="7"/>
      <c r="AC416" s="7"/>
      <c r="AD416" s="7"/>
      <c r="AE416" s="7"/>
      <c r="AF416" s="7"/>
      <c r="AG416" s="7"/>
      <c r="AH416" s="7"/>
      <c r="AI416" s="7"/>
    </row>
    <row r="417" spans="18:35">
      <c r="R417" s="7"/>
      <c r="S417" s="7"/>
      <c r="T417" s="7"/>
      <c r="U417" s="182"/>
      <c r="V417" s="182"/>
      <c r="W417" s="182"/>
      <c r="X417" s="92"/>
      <c r="Y417" s="44"/>
      <c r="Z417" s="41"/>
      <c r="AA417" s="41"/>
      <c r="AB417" s="7"/>
      <c r="AC417" s="7"/>
      <c r="AD417" s="7"/>
      <c r="AE417" s="7"/>
      <c r="AF417" s="7"/>
      <c r="AG417" s="7"/>
      <c r="AH417" s="7"/>
      <c r="AI417" s="7"/>
    </row>
    <row r="418" spans="18:35">
      <c r="R418" s="7"/>
      <c r="S418" s="7"/>
      <c r="T418" s="7"/>
      <c r="U418" s="182"/>
      <c r="V418" s="182"/>
      <c r="W418" s="182"/>
      <c r="X418" s="92"/>
      <c r="Y418" s="44"/>
      <c r="Z418" s="41"/>
      <c r="AA418" s="41"/>
      <c r="AB418" s="7"/>
      <c r="AC418" s="7"/>
      <c r="AD418" s="7"/>
      <c r="AE418" s="7"/>
      <c r="AF418" s="7"/>
      <c r="AG418" s="7"/>
      <c r="AH418" s="7"/>
      <c r="AI418" s="7"/>
    </row>
    <row r="419" spans="18:35">
      <c r="R419" s="7"/>
      <c r="S419" s="7"/>
      <c r="T419" s="7"/>
      <c r="U419" s="182"/>
      <c r="V419" s="182"/>
      <c r="W419" s="182"/>
      <c r="X419" s="92"/>
      <c r="Y419" s="44"/>
      <c r="Z419" s="41"/>
      <c r="AA419" s="41"/>
      <c r="AB419" s="7"/>
      <c r="AC419" s="7"/>
      <c r="AD419" s="7"/>
      <c r="AE419" s="7"/>
      <c r="AF419" s="7"/>
      <c r="AG419" s="7"/>
      <c r="AH419" s="7"/>
      <c r="AI419" s="7"/>
    </row>
    <row r="420" spans="18:35">
      <c r="R420" s="7"/>
      <c r="S420" s="7"/>
      <c r="T420" s="7"/>
      <c r="U420" s="182"/>
      <c r="V420" s="182"/>
      <c r="W420" s="182"/>
      <c r="X420" s="92"/>
      <c r="Y420" s="44"/>
      <c r="Z420" s="41"/>
      <c r="AA420" s="41"/>
      <c r="AB420" s="7"/>
      <c r="AC420" s="7"/>
      <c r="AD420" s="7"/>
      <c r="AE420" s="7"/>
      <c r="AF420" s="7"/>
      <c r="AG420" s="7"/>
      <c r="AH420" s="7"/>
      <c r="AI420" s="7"/>
    </row>
    <row r="421" spans="18:35">
      <c r="R421" s="7"/>
      <c r="S421" s="7"/>
      <c r="T421" s="7"/>
      <c r="U421" s="182"/>
      <c r="V421" s="182"/>
      <c r="W421" s="182"/>
      <c r="X421" s="92"/>
      <c r="Y421" s="44"/>
      <c r="Z421" s="41"/>
      <c r="AA421" s="41"/>
      <c r="AB421" s="7"/>
      <c r="AC421" s="7"/>
      <c r="AD421" s="7"/>
      <c r="AE421" s="7"/>
      <c r="AF421" s="7"/>
      <c r="AG421" s="7"/>
      <c r="AH421" s="7"/>
      <c r="AI421" s="7"/>
    </row>
    <row r="422" spans="18:35">
      <c r="R422" s="7"/>
      <c r="S422" s="7"/>
      <c r="T422" s="7"/>
      <c r="U422" s="182"/>
      <c r="V422" s="182"/>
      <c r="W422" s="182"/>
      <c r="X422" s="92"/>
      <c r="Y422" s="44"/>
      <c r="Z422" s="41"/>
      <c r="AA422" s="41"/>
      <c r="AB422" s="7"/>
      <c r="AC422" s="7"/>
      <c r="AD422" s="7"/>
      <c r="AE422" s="7"/>
      <c r="AF422" s="7"/>
      <c r="AG422" s="7"/>
      <c r="AH422" s="7"/>
      <c r="AI422" s="7"/>
    </row>
    <row r="423" spans="18:35">
      <c r="R423" s="7"/>
      <c r="S423" s="7"/>
      <c r="T423" s="7"/>
      <c r="U423" s="182"/>
      <c r="V423" s="182"/>
      <c r="W423" s="182"/>
      <c r="X423" s="92"/>
      <c r="Y423" s="44"/>
      <c r="Z423" s="41"/>
      <c r="AA423" s="41"/>
      <c r="AB423" s="7"/>
      <c r="AC423" s="7"/>
      <c r="AD423" s="7"/>
      <c r="AE423" s="7"/>
      <c r="AF423" s="7"/>
      <c r="AG423" s="7"/>
      <c r="AH423" s="7"/>
      <c r="AI423" s="7"/>
    </row>
    <row r="424" spans="18:35">
      <c r="R424" s="7"/>
      <c r="S424" s="7"/>
      <c r="T424" s="7"/>
      <c r="U424" s="182"/>
      <c r="V424" s="182"/>
      <c r="W424" s="182"/>
      <c r="X424" s="92"/>
      <c r="Y424" s="44"/>
      <c r="Z424" s="41"/>
      <c r="AA424" s="41"/>
      <c r="AB424" s="7"/>
      <c r="AC424" s="7"/>
      <c r="AD424" s="7"/>
      <c r="AE424" s="7"/>
      <c r="AF424" s="7"/>
      <c r="AG424" s="7"/>
      <c r="AH424" s="7"/>
      <c r="AI424" s="7"/>
    </row>
    <row r="425" spans="18:35">
      <c r="R425" s="7"/>
      <c r="S425" s="7"/>
      <c r="T425" s="7"/>
      <c r="U425" s="182"/>
      <c r="V425" s="182"/>
      <c r="W425" s="182"/>
      <c r="X425" s="92"/>
      <c r="Y425" s="44"/>
      <c r="Z425" s="41"/>
      <c r="AA425" s="41"/>
      <c r="AB425" s="7"/>
      <c r="AC425" s="7"/>
      <c r="AD425" s="7"/>
      <c r="AE425" s="7"/>
      <c r="AF425" s="7"/>
      <c r="AG425" s="7"/>
      <c r="AH425" s="7"/>
      <c r="AI425" s="7"/>
    </row>
    <row r="426" spans="18:35">
      <c r="R426" s="7"/>
      <c r="S426" s="7"/>
      <c r="T426" s="7"/>
      <c r="U426" s="182"/>
      <c r="V426" s="182"/>
      <c r="W426" s="182"/>
      <c r="X426" s="92"/>
      <c r="Y426" s="44"/>
      <c r="Z426" s="41"/>
      <c r="AA426" s="41"/>
      <c r="AB426" s="7"/>
      <c r="AC426" s="7"/>
      <c r="AD426" s="7"/>
      <c r="AE426" s="7"/>
      <c r="AF426" s="7"/>
      <c r="AG426" s="7"/>
      <c r="AH426" s="7"/>
      <c r="AI426" s="7"/>
    </row>
    <row r="427" spans="18:35">
      <c r="R427" s="7"/>
      <c r="S427" s="7"/>
      <c r="T427" s="7"/>
      <c r="U427" s="182"/>
      <c r="V427" s="182"/>
      <c r="W427" s="182"/>
      <c r="X427" s="92"/>
      <c r="Y427" s="44"/>
      <c r="Z427" s="41"/>
      <c r="AA427" s="41"/>
      <c r="AB427" s="7"/>
      <c r="AC427" s="7"/>
      <c r="AD427" s="7"/>
      <c r="AE427" s="7"/>
      <c r="AF427" s="7"/>
      <c r="AG427" s="7"/>
      <c r="AH427" s="7"/>
      <c r="AI427" s="7"/>
    </row>
    <row r="428" spans="18:35">
      <c r="R428" s="7"/>
      <c r="S428" s="7"/>
      <c r="T428" s="7"/>
      <c r="U428" s="182"/>
      <c r="V428" s="182"/>
      <c r="W428" s="182"/>
      <c r="X428" s="92"/>
      <c r="Y428" s="44"/>
      <c r="Z428" s="41"/>
      <c r="AA428" s="41"/>
      <c r="AB428" s="7"/>
      <c r="AC428" s="7"/>
      <c r="AD428" s="7"/>
      <c r="AE428" s="7"/>
      <c r="AF428" s="7"/>
      <c r="AG428" s="7"/>
      <c r="AH428" s="7"/>
      <c r="AI428" s="7"/>
    </row>
    <row r="429" spans="18:35">
      <c r="R429" s="7"/>
      <c r="S429" s="7"/>
      <c r="T429" s="7"/>
      <c r="U429" s="182"/>
      <c r="V429" s="182"/>
      <c r="W429" s="182"/>
      <c r="X429" s="92"/>
      <c r="Y429" s="44"/>
      <c r="Z429" s="41"/>
      <c r="AA429" s="41"/>
      <c r="AB429" s="7"/>
      <c r="AC429" s="7"/>
      <c r="AD429" s="7"/>
      <c r="AE429" s="7"/>
      <c r="AF429" s="7"/>
      <c r="AG429" s="7"/>
      <c r="AH429" s="7"/>
      <c r="AI429" s="7"/>
    </row>
    <row r="463" spans="1:35">
      <c r="A463" s="170"/>
      <c r="B463" s="171"/>
      <c r="C463" s="171"/>
      <c r="D463" s="171"/>
      <c r="E463" s="171"/>
      <c r="F463" s="171"/>
      <c r="G463" s="171"/>
      <c r="H463" s="171"/>
      <c r="I463" s="171"/>
      <c r="J463" s="171"/>
      <c r="K463" s="171"/>
      <c r="L463" s="171"/>
      <c r="M463" s="171"/>
      <c r="N463" s="171"/>
      <c r="O463" s="171"/>
      <c r="P463" s="171"/>
      <c r="Q463" s="170"/>
      <c r="R463" s="171"/>
      <c r="S463" s="171"/>
      <c r="T463" s="171"/>
      <c r="U463" s="170"/>
      <c r="V463" s="170"/>
      <c r="W463" s="170"/>
      <c r="X463" s="172"/>
      <c r="Y463" s="171"/>
      <c r="Z463" s="173"/>
      <c r="AA463" s="173"/>
      <c r="AB463" s="171"/>
      <c r="AC463" s="171"/>
      <c r="AD463" s="171"/>
      <c r="AE463" s="171"/>
      <c r="AF463" s="171"/>
      <c r="AG463" s="171"/>
      <c r="AH463" s="171"/>
      <c r="AI463" s="171"/>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H30:H31" name="Range2_1_1" securityDescriptor="O:WDG:WDD:(A;;CC;;;S-1-5-21-1275210071-1547161642-839522115-1954)"/>
    <protectedRange password="CAE7" sqref="J64:J66" name="Range2_1_3_5_1_1" securityDescriptor="O:WDG:WDD:(A;;CC;;;S-1-5-21-1275210071-1547161642-839522115-1954)"/>
    <protectedRange password="CAE7" sqref="J61:J63" name="Range2_1_3_3_1_1_1" securityDescriptor="O:WDG:WDD:(A;;CC;;;S-1-5-21-1275210071-1547161642-839522115-1954)"/>
    <protectedRange password="CAE7" sqref="J67" name="Range2_1_3_6_1" securityDescriptor="O:WDG:WDD:(A;;CC;;;S-1-5-21-1275210071-1547161642-839522115-1954)"/>
  </protectedRanges>
  <dataConsolidate/>
  <mergeCells count="447">
    <mergeCell ref="B5:X5"/>
    <mergeCell ref="A6:X6"/>
    <mergeCell ref="A7:G7"/>
    <mergeCell ref="A9:H9"/>
    <mergeCell ref="B11:E11"/>
    <mergeCell ref="F11:I11"/>
    <mergeCell ref="D19:G19"/>
    <mergeCell ref="F21:I21"/>
    <mergeCell ref="E24:H24"/>
    <mergeCell ref="B13:E13"/>
    <mergeCell ref="F13:P13"/>
    <mergeCell ref="U39:X39"/>
    <mergeCell ref="B41:Q42"/>
    <mergeCell ref="U41:X41"/>
    <mergeCell ref="U42:X42"/>
    <mergeCell ref="B44:Q44"/>
    <mergeCell ref="W13:X13"/>
    <mergeCell ref="B15:E15"/>
    <mergeCell ref="W15:X15"/>
    <mergeCell ref="D17:G17"/>
    <mergeCell ref="G26:J26"/>
    <mergeCell ref="G28:J28"/>
    <mergeCell ref="D30:F30"/>
    <mergeCell ref="H30:I30"/>
    <mergeCell ref="B49:J49"/>
    <mergeCell ref="K49:N49"/>
    <mergeCell ref="O49:P49"/>
    <mergeCell ref="Q49:X49"/>
    <mergeCell ref="B54:J54"/>
    <mergeCell ref="K54:N54"/>
    <mergeCell ref="O54:P54"/>
    <mergeCell ref="Q54:X54"/>
    <mergeCell ref="Y30:Z30"/>
    <mergeCell ref="O33:P33"/>
    <mergeCell ref="W35:X35"/>
    <mergeCell ref="B37:T37"/>
    <mergeCell ref="U37:X37"/>
    <mergeCell ref="B50:J50"/>
    <mergeCell ref="K50:N50"/>
    <mergeCell ref="O50:P50"/>
    <mergeCell ref="Q50:X50"/>
    <mergeCell ref="B45:R45"/>
    <mergeCell ref="U45:X45"/>
    <mergeCell ref="B48:J48"/>
    <mergeCell ref="K48:N48"/>
    <mergeCell ref="O48:P48"/>
    <mergeCell ref="Q48:X48"/>
    <mergeCell ref="B38:D38"/>
    <mergeCell ref="B52:J52"/>
    <mergeCell ref="K52:N52"/>
    <mergeCell ref="O52:P52"/>
    <mergeCell ref="Q52:X52"/>
    <mergeCell ref="B53:J53"/>
    <mergeCell ref="K53:N53"/>
    <mergeCell ref="O53:P53"/>
    <mergeCell ref="Q53:X53"/>
    <mergeCell ref="B51:J51"/>
    <mergeCell ref="K51:N51"/>
    <mergeCell ref="O51:P51"/>
    <mergeCell ref="Q51:X51"/>
    <mergeCell ref="B57:J57"/>
    <mergeCell ref="K57:N57"/>
    <mergeCell ref="O57:P57"/>
    <mergeCell ref="Q57:X57"/>
    <mergeCell ref="B56:J56"/>
    <mergeCell ref="K56:N56"/>
    <mergeCell ref="O56:P56"/>
    <mergeCell ref="Q56:X56"/>
    <mergeCell ref="B55:J55"/>
    <mergeCell ref="K55:N55"/>
    <mergeCell ref="O55:P55"/>
    <mergeCell ref="Q55:X55"/>
    <mergeCell ref="N62:X62"/>
    <mergeCell ref="B61:C61"/>
    <mergeCell ref="D61:G61"/>
    <mergeCell ref="H61:I61"/>
    <mergeCell ref="K61:M61"/>
    <mergeCell ref="N61:X61"/>
    <mergeCell ref="B58:X58"/>
    <mergeCell ref="AE58:AG58"/>
    <mergeCell ref="J59:X59"/>
    <mergeCell ref="B60:C60"/>
    <mergeCell ref="D60:G60"/>
    <mergeCell ref="H60:I60"/>
    <mergeCell ref="K60:M60"/>
    <mergeCell ref="N60:X60"/>
    <mergeCell ref="B65:C65"/>
    <mergeCell ref="D65:G65"/>
    <mergeCell ref="H65:I65"/>
    <mergeCell ref="K65:M65"/>
    <mergeCell ref="N65:X65"/>
    <mergeCell ref="B64:C64"/>
    <mergeCell ref="D64:G64"/>
    <mergeCell ref="H64:I64"/>
    <mergeCell ref="K64:M64"/>
    <mergeCell ref="N64:X64"/>
    <mergeCell ref="B63:C63"/>
    <mergeCell ref="D63:G63"/>
    <mergeCell ref="H63:I63"/>
    <mergeCell ref="K63:M63"/>
    <mergeCell ref="N63:X63"/>
    <mergeCell ref="B62:C62"/>
    <mergeCell ref="D62:G62"/>
    <mergeCell ref="H62:I62"/>
    <mergeCell ref="K62:M62"/>
    <mergeCell ref="B70:C70"/>
    <mergeCell ref="D70:G70"/>
    <mergeCell ref="H70:I70"/>
    <mergeCell ref="K70:M70"/>
    <mergeCell ref="N70:X70"/>
    <mergeCell ref="D68:G68"/>
    <mergeCell ref="H68:I68"/>
    <mergeCell ref="K68:M68"/>
    <mergeCell ref="N68:X68"/>
    <mergeCell ref="B67:C67"/>
    <mergeCell ref="D67:G67"/>
    <mergeCell ref="H67:I67"/>
    <mergeCell ref="K67:M67"/>
    <mergeCell ref="N67:X67"/>
    <mergeCell ref="B66:C66"/>
    <mergeCell ref="D66:G66"/>
    <mergeCell ref="H66:I66"/>
    <mergeCell ref="K66:M66"/>
    <mergeCell ref="N66:X66"/>
    <mergeCell ref="B74:C74"/>
    <mergeCell ref="D74:G74"/>
    <mergeCell ref="H74:I74"/>
    <mergeCell ref="K74:M74"/>
    <mergeCell ref="N74:X74"/>
    <mergeCell ref="B73:C73"/>
    <mergeCell ref="D73:G73"/>
    <mergeCell ref="H73:I73"/>
    <mergeCell ref="K73:M73"/>
    <mergeCell ref="N73:X73"/>
    <mergeCell ref="B72:C72"/>
    <mergeCell ref="D72:G72"/>
    <mergeCell ref="H72:I72"/>
    <mergeCell ref="K72:M72"/>
    <mergeCell ref="N72:X72"/>
    <mergeCell ref="B71:C71"/>
    <mergeCell ref="D71:G71"/>
    <mergeCell ref="H71:I71"/>
    <mergeCell ref="K71:M71"/>
    <mergeCell ref="N71:X71"/>
    <mergeCell ref="B75:C75"/>
    <mergeCell ref="D75:G75"/>
    <mergeCell ref="H75:I75"/>
    <mergeCell ref="K75:M75"/>
    <mergeCell ref="N75:X75"/>
    <mergeCell ref="B78:C78"/>
    <mergeCell ref="D78:G78"/>
    <mergeCell ref="H78:I78"/>
    <mergeCell ref="K78:M78"/>
    <mergeCell ref="N78:X78"/>
    <mergeCell ref="B77:C77"/>
    <mergeCell ref="D77:G77"/>
    <mergeCell ref="H77:I77"/>
    <mergeCell ref="K77:M77"/>
    <mergeCell ref="N77:X77"/>
    <mergeCell ref="N81:X81"/>
    <mergeCell ref="B80:C80"/>
    <mergeCell ref="D80:G80"/>
    <mergeCell ref="H80:I80"/>
    <mergeCell ref="K80:M80"/>
    <mergeCell ref="N80:X80"/>
    <mergeCell ref="B76:C76"/>
    <mergeCell ref="D76:G76"/>
    <mergeCell ref="H76:I76"/>
    <mergeCell ref="K76:M76"/>
    <mergeCell ref="N76:X76"/>
    <mergeCell ref="B79:C79"/>
    <mergeCell ref="D79:G79"/>
    <mergeCell ref="H79:I79"/>
    <mergeCell ref="K79:M79"/>
    <mergeCell ref="N79:X79"/>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1:C81"/>
    <mergeCell ref="D81:G81"/>
    <mergeCell ref="H81:I81"/>
    <mergeCell ref="K81:M81"/>
    <mergeCell ref="B87:C87"/>
    <mergeCell ref="D87:G87"/>
    <mergeCell ref="H87:I87"/>
    <mergeCell ref="K87:M87"/>
    <mergeCell ref="N87:X87"/>
    <mergeCell ref="B88:C88"/>
    <mergeCell ref="D88:G88"/>
    <mergeCell ref="H88:I88"/>
    <mergeCell ref="K88:M88"/>
    <mergeCell ref="N88:X88"/>
    <mergeCell ref="B86:C86"/>
    <mergeCell ref="D86:G86"/>
    <mergeCell ref="H86:I86"/>
    <mergeCell ref="K86:M86"/>
    <mergeCell ref="N86:X86"/>
    <mergeCell ref="B85:C85"/>
    <mergeCell ref="D85:G85"/>
    <mergeCell ref="H85:I85"/>
    <mergeCell ref="K85:M85"/>
    <mergeCell ref="N85:X85"/>
    <mergeCell ref="B89:C89"/>
    <mergeCell ref="D89:G89"/>
    <mergeCell ref="H89:I89"/>
    <mergeCell ref="K89:M89"/>
    <mergeCell ref="N89:X89"/>
    <mergeCell ref="B90:C90"/>
    <mergeCell ref="D90:G90"/>
    <mergeCell ref="H90:I90"/>
    <mergeCell ref="K90:M90"/>
    <mergeCell ref="N90:X90"/>
    <mergeCell ref="B116:X116"/>
    <mergeCell ref="W102:X102"/>
    <mergeCell ref="W103:X103"/>
    <mergeCell ref="B104:E104"/>
    <mergeCell ref="K104:Q104"/>
    <mergeCell ref="B105:E105"/>
    <mergeCell ref="K105:Q105"/>
    <mergeCell ref="B91:C91"/>
    <mergeCell ref="D91:G91"/>
    <mergeCell ref="H91:I91"/>
    <mergeCell ref="K91:M91"/>
    <mergeCell ref="W93:X93"/>
    <mergeCell ref="W94:X94"/>
    <mergeCell ref="L95:N95"/>
    <mergeCell ref="W95:X95"/>
    <mergeCell ref="K96:P96"/>
    <mergeCell ref="Q96:R96"/>
    <mergeCell ref="W96:X96"/>
    <mergeCell ref="B97:H97"/>
    <mergeCell ref="I97:J97"/>
    <mergeCell ref="R97:S97"/>
    <mergeCell ref="W97:X97"/>
    <mergeCell ref="B130:S130"/>
    <mergeCell ref="T130:U130"/>
    <mergeCell ref="V130:W130"/>
    <mergeCell ref="T127:U127"/>
    <mergeCell ref="V127:W127"/>
    <mergeCell ref="B128:H128"/>
    <mergeCell ref="W98:X98"/>
    <mergeCell ref="I99:J99"/>
    <mergeCell ref="W99:X99"/>
    <mergeCell ref="W100:X100"/>
    <mergeCell ref="I101:J101"/>
    <mergeCell ref="W101:X101"/>
    <mergeCell ref="T123:U123"/>
    <mergeCell ref="V123:W123"/>
    <mergeCell ref="B120:C120"/>
    <mergeCell ref="E120:L120"/>
    <mergeCell ref="P120:R120"/>
    <mergeCell ref="S120:W120"/>
    <mergeCell ref="A118:X118"/>
    <mergeCell ref="B108:X108"/>
    <mergeCell ref="B110:X110"/>
    <mergeCell ref="B111:X111"/>
    <mergeCell ref="B112:X112"/>
    <mergeCell ref="B114:X114"/>
    <mergeCell ref="V153:W153"/>
    <mergeCell ref="B147:X147"/>
    <mergeCell ref="B149:W149"/>
    <mergeCell ref="B150:S150"/>
    <mergeCell ref="T151:U151"/>
    <mergeCell ref="V151:W151"/>
    <mergeCell ref="T124:U124"/>
    <mergeCell ref="V124:W124"/>
    <mergeCell ref="B126:K126"/>
    <mergeCell ref="T126:U126"/>
    <mergeCell ref="V126:W126"/>
    <mergeCell ref="B141:C141"/>
    <mergeCell ref="W141:X141"/>
    <mergeCell ref="B138:C138"/>
    <mergeCell ref="G138:J138"/>
    <mergeCell ref="W138:X138"/>
    <mergeCell ref="B139:R139"/>
    <mergeCell ref="V131:W131"/>
    <mergeCell ref="B133:U133"/>
    <mergeCell ref="V133:W133"/>
    <mergeCell ref="B136:C136"/>
    <mergeCell ref="B129:S129"/>
    <mergeCell ref="T129:U129"/>
    <mergeCell ref="V129:W129"/>
    <mergeCell ref="V161:W161"/>
    <mergeCell ref="B163:R164"/>
    <mergeCell ref="W163:X163"/>
    <mergeCell ref="W164:X164"/>
    <mergeCell ref="W167:X167"/>
    <mergeCell ref="N169:O169"/>
    <mergeCell ref="W169:X169"/>
    <mergeCell ref="B146:X146"/>
    <mergeCell ref="V159:W159"/>
    <mergeCell ref="B156:H156"/>
    <mergeCell ref="T156:U156"/>
    <mergeCell ref="V156:W156"/>
    <mergeCell ref="T157:U157"/>
    <mergeCell ref="V157:W157"/>
    <mergeCell ref="T154:U154"/>
    <mergeCell ref="V154:W154"/>
    <mergeCell ref="B155:S155"/>
    <mergeCell ref="T155:U155"/>
    <mergeCell ref="V155:W155"/>
    <mergeCell ref="T158:U158"/>
    <mergeCell ref="V158:W158"/>
    <mergeCell ref="T152:U152"/>
    <mergeCell ref="V152:W152"/>
    <mergeCell ref="T153:U153"/>
    <mergeCell ref="W182:X182"/>
    <mergeCell ref="B183:Q183"/>
    <mergeCell ref="W183:X183"/>
    <mergeCell ref="B184:W184"/>
    <mergeCell ref="W186:X186"/>
    <mergeCell ref="W172:X172"/>
    <mergeCell ref="B173:S173"/>
    <mergeCell ref="T173:V173"/>
    <mergeCell ref="W173:X173"/>
    <mergeCell ref="W174:X174"/>
    <mergeCell ref="B175:S175"/>
    <mergeCell ref="T175:V175"/>
    <mergeCell ref="W175:X175"/>
    <mergeCell ref="B178:U178"/>
    <mergeCell ref="B179:Q179"/>
    <mergeCell ref="W179:X179"/>
    <mergeCell ref="B180:S180"/>
    <mergeCell ref="W180:X180"/>
    <mergeCell ref="W181:X181"/>
    <mergeCell ref="W210:X210"/>
    <mergeCell ref="B211:R211"/>
    <mergeCell ref="B212:S212"/>
    <mergeCell ref="B197:T197"/>
    <mergeCell ref="W197:X197"/>
    <mergeCell ref="B199:T199"/>
    <mergeCell ref="W199:X199"/>
    <mergeCell ref="B201:R202"/>
    <mergeCell ref="S201:U201"/>
    <mergeCell ref="W202:X202"/>
    <mergeCell ref="W188:X188"/>
    <mergeCell ref="B190:S191"/>
    <mergeCell ref="W190:X190"/>
    <mergeCell ref="W191:X191"/>
    <mergeCell ref="W192:X192"/>
    <mergeCell ref="B194:S195"/>
    <mergeCell ref="W195:X195"/>
    <mergeCell ref="B182:S182"/>
    <mergeCell ref="J213:L213"/>
    <mergeCell ref="N213:O213"/>
    <mergeCell ref="W213:X213"/>
    <mergeCell ref="A204:W204"/>
    <mergeCell ref="B205:W205"/>
    <mergeCell ref="B206:W206"/>
    <mergeCell ref="B207:U207"/>
    <mergeCell ref="B208:R208"/>
    <mergeCell ref="W208:X208"/>
    <mergeCell ref="W230:X230"/>
    <mergeCell ref="M233:O233"/>
    <mergeCell ref="B235:V235"/>
    <mergeCell ref="B236:S236"/>
    <mergeCell ref="W236:X236"/>
    <mergeCell ref="B238:R238"/>
    <mergeCell ref="W238:X238"/>
    <mergeCell ref="B219:X219"/>
    <mergeCell ref="B221:W221"/>
    <mergeCell ref="B225:S225"/>
    <mergeCell ref="M226:O226"/>
    <mergeCell ref="B228:S228"/>
    <mergeCell ref="W228:X228"/>
    <mergeCell ref="J215:L215"/>
    <mergeCell ref="N215:O215"/>
    <mergeCell ref="W215:X215"/>
    <mergeCell ref="B217:X217"/>
    <mergeCell ref="K218:N218"/>
    <mergeCell ref="O218:Q218"/>
    <mergeCell ref="R218:T218"/>
    <mergeCell ref="U218:X218"/>
    <mergeCell ref="B280:C280"/>
    <mergeCell ref="D280:G280"/>
    <mergeCell ref="H280:I280"/>
    <mergeCell ref="K280:M280"/>
    <mergeCell ref="N280:X280"/>
    <mergeCell ref="M252:S252"/>
    <mergeCell ref="M254:T254"/>
    <mergeCell ref="M256:T256"/>
    <mergeCell ref="S266:V266"/>
    <mergeCell ref="P269:X269"/>
    <mergeCell ref="P272:X272"/>
    <mergeCell ref="B240:S240"/>
    <mergeCell ref="B241:S241"/>
    <mergeCell ref="W242:X242"/>
    <mergeCell ref="W244:X244"/>
    <mergeCell ref="R248:S248"/>
    <mergeCell ref="N289:X289"/>
    <mergeCell ref="R250:S250"/>
    <mergeCell ref="B284:C284"/>
    <mergeCell ref="D284:G284"/>
    <mergeCell ref="H284:I284"/>
    <mergeCell ref="K284:M284"/>
    <mergeCell ref="N284:X284"/>
    <mergeCell ref="B285:C285"/>
    <mergeCell ref="D285:G285"/>
    <mergeCell ref="H285:I285"/>
    <mergeCell ref="K285:M285"/>
    <mergeCell ref="N285:X285"/>
    <mergeCell ref="B282:C282"/>
    <mergeCell ref="D282:G282"/>
    <mergeCell ref="H282:I282"/>
    <mergeCell ref="K282:M282"/>
    <mergeCell ref="N282:X282"/>
    <mergeCell ref="B283:C283"/>
    <mergeCell ref="D283:G283"/>
    <mergeCell ref="H283:I283"/>
    <mergeCell ref="K283:M283"/>
    <mergeCell ref="N283:X283"/>
    <mergeCell ref="B388:C388"/>
    <mergeCell ref="D388:G388"/>
    <mergeCell ref="H388:I388"/>
    <mergeCell ref="K388:M388"/>
    <mergeCell ref="N388:X388"/>
    <mergeCell ref="T97:V97"/>
    <mergeCell ref="B286:C286"/>
    <mergeCell ref="D286:G286"/>
    <mergeCell ref="H286:I286"/>
    <mergeCell ref="K286:M286"/>
    <mergeCell ref="N286:X286"/>
    <mergeCell ref="B287:C287"/>
    <mergeCell ref="D287:G287"/>
    <mergeCell ref="H287:I287"/>
    <mergeCell ref="K287:M287"/>
    <mergeCell ref="N287:X287"/>
    <mergeCell ref="B288:C288"/>
    <mergeCell ref="D288:G288"/>
    <mergeCell ref="H288:I288"/>
    <mergeCell ref="K288:M288"/>
    <mergeCell ref="N288:X288"/>
    <mergeCell ref="D289:G289"/>
    <mergeCell ref="H289:I289"/>
    <mergeCell ref="K289:M289"/>
  </mergeCells>
  <dataValidations count="9">
    <dataValidation type="list" allowBlank="1" showInputMessage="1" showErrorMessage="1" sqref="AC35">
      <formula1>"0,1"</formula1>
    </dataValidation>
    <dataValidation type="list" allowBlank="1" showInputMessage="1" showErrorMessage="1" sqref="B45:R45">
      <formula1>$B$292:$B$302</formula1>
    </dataValidation>
    <dataValidation type="list" allowBlank="1" showInputMessage="1" showErrorMessage="1" sqref="W192:X192">
      <formula1>#REF!</formula1>
    </dataValidation>
    <dataValidation showInputMessage="1" showErrorMessage="1" sqref="W232:X232"/>
    <dataValidation type="list" allowBlank="1" showInputMessage="1" showErrorMessage="1" sqref="W191:X191">
      <formula1>#REF!</formula1>
    </dataValidation>
    <dataValidation type="list" allowBlank="1" showInputMessage="1" showErrorMessage="1" sqref="W195:X195">
      <formula1>#REF!</formula1>
    </dataValidation>
    <dataValidation type="list" allowBlank="1" showInputMessage="1" showErrorMessage="1" sqref="E141">
      <formula1>"14,14.5,15"</formula1>
    </dataValidation>
    <dataValidation type="list" allowBlank="1" showInputMessage="1" showErrorMessage="1" sqref="B269">
      <formula1>"Λειτουργός Γενικού Λογιστηρίου,Γενικός Ελεγκτής"</formula1>
    </dataValidation>
    <dataValidation type="list" allowBlank="1" showInputMessage="1" showErrorMessage="1" sqref="S202">
      <formula1>"0,25,50,75,100"</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 (2)</vt:lpstr>
      <vt:lpstr>'Γ.Λ.65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2017-09-13T08:04:15Z</cp:lastPrinted>
  <dcterms:created xsi:type="dcterms:W3CDTF">2013-03-09T21:10:32Z</dcterms:created>
  <dcterms:modified xsi:type="dcterms:W3CDTF">2017-09-13T08:49:38Z</dcterms:modified>
</cp:coreProperties>
</file>